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C:\Users\Standard\Documents\ZAKÁZKY EDS Trade s.r.o\15ZAK043 Město Krnov - Projekční činnost - PD oprava chodníku ul. Boční\Boční\Rozpočet\"/>
    </mc:Choice>
  </mc:AlternateContent>
  <bookViews>
    <workbookView xWindow="0" yWindow="0" windowWidth="28800" windowHeight="12435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Rekapitulace!$G$17</definedName>
    <definedName name="HSV" localSheetId="1">Rekapitulace!$E$17</definedName>
    <definedName name="HZS" localSheetId="1">Rekapitulace!$I$17</definedName>
    <definedName name="JKSO">'Krycí list'!$G$2</definedName>
    <definedName name="MJ">'Krycí list'!$G$5</definedName>
    <definedName name="Mont" localSheetId="1">Rekapitulace!$H$17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Položky!$A$1:$G$102</definedName>
    <definedName name="_xlnm.Print_Area" localSheetId="1">Rekapitulace!$A$1:$I$17</definedName>
    <definedName name="PocetMJ">'Krycí list'!$G$6</definedName>
    <definedName name="Poznamka">'Krycí list'!$B$37</definedName>
    <definedName name="Projektant">'Krycí list'!$C$8</definedName>
    <definedName name="PSV" localSheetId="1">Rekapitulace!$F$17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G67" i="9" l="1"/>
  <c r="G68" i="9"/>
  <c r="AK104" i="9" l="1"/>
  <c r="AJ104" i="9"/>
  <c r="AG103" i="9"/>
  <c r="AH103" i="9"/>
  <c r="AW102" i="9"/>
  <c r="AW99" i="9"/>
  <c r="AW97" i="9"/>
  <c r="AW90" i="9"/>
  <c r="AW35" i="9"/>
  <c r="G8" i="9"/>
  <c r="G9" i="9"/>
  <c r="G11" i="9"/>
  <c r="G12" i="9"/>
  <c r="G13" i="9"/>
  <c r="G15" i="9"/>
  <c r="G17" i="9"/>
  <c r="G19" i="9"/>
  <c r="G21" i="9"/>
  <c r="G22" i="9"/>
  <c r="G24" i="9"/>
  <c r="G26" i="9"/>
  <c r="G27" i="9"/>
  <c r="G30" i="9"/>
  <c r="G32" i="9"/>
  <c r="G34" i="9"/>
  <c r="G36" i="9"/>
  <c r="G39" i="9"/>
  <c r="G41" i="9"/>
  <c r="G43" i="9"/>
  <c r="G46" i="9"/>
  <c r="G47" i="9"/>
  <c r="G48" i="9"/>
  <c r="G50" i="9"/>
  <c r="G52" i="9"/>
  <c r="G54" i="9"/>
  <c r="G56" i="9"/>
  <c r="G58" i="9"/>
  <c r="G60" i="9"/>
  <c r="G63" i="9"/>
  <c r="F62" i="9" s="1"/>
  <c r="I10" i="2" s="1"/>
  <c r="G65" i="9"/>
  <c r="G66" i="9"/>
  <c r="G70" i="9"/>
  <c r="G72" i="9"/>
  <c r="G73" i="9"/>
  <c r="G75" i="9"/>
  <c r="G77" i="9"/>
  <c r="G79" i="9"/>
  <c r="G81" i="9"/>
  <c r="G84" i="9"/>
  <c r="F83" i="9" s="1"/>
  <c r="I12" i="2" s="1"/>
  <c r="G86" i="9"/>
  <c r="F85" i="9" s="1"/>
  <c r="I13" i="2" s="1"/>
  <c r="G88" i="9"/>
  <c r="G89" i="9"/>
  <c r="G91" i="9"/>
  <c r="G93" i="9"/>
  <c r="G94" i="9"/>
  <c r="G96" i="9"/>
  <c r="G98" i="9"/>
  <c r="G101" i="9"/>
  <c r="F100" i="9" s="1"/>
  <c r="I16" i="2" s="1"/>
  <c r="G19" i="1" s="1"/>
  <c r="C31" i="1"/>
  <c r="C33" i="1"/>
  <c r="C1" i="2"/>
  <c r="H1" i="2"/>
  <c r="C2" i="2"/>
  <c r="G2" i="2"/>
  <c r="F95" i="9" l="1"/>
  <c r="I15" i="2" s="1"/>
  <c r="G18" i="1" s="1"/>
  <c r="F38" i="9"/>
  <c r="I9" i="2" s="1"/>
  <c r="F7" i="9"/>
  <c r="I7" i="2" s="1"/>
  <c r="F87" i="9"/>
  <c r="I14" i="2" s="1"/>
  <c r="F64" i="9"/>
  <c r="I11" i="2" s="1"/>
  <c r="F29" i="9"/>
  <c r="I8" i="2" s="1"/>
  <c r="G15" i="1" l="1"/>
  <c r="G20" i="1" s="1"/>
  <c r="F32" i="1" s="1"/>
  <c r="F33" i="1" s="1"/>
  <c r="I17" i="2"/>
  <c r="F35" i="1" l="1"/>
</calcChain>
</file>

<file path=xl/sharedStrings.xml><?xml version="1.0" encoding="utf-8"?>
<sst xmlns="http://schemas.openxmlformats.org/spreadsheetml/2006/main" count="358" uniqueCount="231">
  <si>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</si>
  <si>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</si>
  <si>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</si>
  <si>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</si>
  <si>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</si>
  <si>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</si>
  <si>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</si>
  <si>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</si>
  <si>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</si>
  <si>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</si>
  <si>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</si>
  <si>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</si>
  <si>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</si>
  <si>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</si>
  <si>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</si>
  <si>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</si>
  <si>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</si>
  <si>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</si>
  <si>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</si>
  <si>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</si>
  <si>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</si>
  <si>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</si>
  <si>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</si>
  <si>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</si>
  <si>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</si>
  <si>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</si>
  <si>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</si>
  <si>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</si>
  <si>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</si>
  <si>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</si>
  <si>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</si>
  <si>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</si>
  <si>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</si>
  <si>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</si>
  <si>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</si>
  <si>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</si>
  <si>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</si>
  <si>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</si>
  <si>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</si>
  <si>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</si>
  <si>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</si>
  <si>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</si>
  <si>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</si>
  <si>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</si>
  <si>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</si>
  <si>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</si>
  <si>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</si>
  <si>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</si>
  <si>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</si>
  <si>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</si>
  <si>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</si>
  <si>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</si>
  <si>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</si>
  <si>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OPRAVA CHODNÍKU NA ULICI BOČNÍ, KRNOV</t>
  </si>
  <si>
    <t>ETAPA B, ÚSEK MEZI UL.BLAHOSLAVOVA-STARÁ</t>
  </si>
  <si>
    <t>0001</t>
  </si>
  <si>
    <t>Stavební práce</t>
  </si>
  <si>
    <t>MON</t>
  </si>
  <si>
    <t>Vedlejší náklady</t>
  </si>
  <si>
    <t>Ostatní náklady</t>
  </si>
  <si>
    <t xml:space="preserve">   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</si>
  <si>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</si>
  <si>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</si>
  <si>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</si>
  <si>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</si>
  <si>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</si>
  <si>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</si>
  <si>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</si>
  <si>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</si>
  <si>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</si>
  <si>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</si>
  <si>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</si>
  <si>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</si>
  <si>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</si>
  <si>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</si>
  <si>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</si>
  <si>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</si>
  <si>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</si>
  <si>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</si>
  <si>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</si>
  <si>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</si>
  <si>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CELKEM  OBJEKT</t>
  </si>
  <si>
    <t>Díl:</t>
  </si>
  <si>
    <t>113106121R00</t>
  </si>
  <si>
    <t>Rozebrání dlažeb z betonových dlaždic na sucho</t>
  </si>
  <si>
    <t>m2</t>
  </si>
  <si>
    <t>113106222R00</t>
  </si>
  <si>
    <t>Rozebrání dlažeb z drobných kostek v živici</t>
  </si>
  <si>
    <t>5*0,15</t>
  </si>
  <si>
    <t>113151115R00</t>
  </si>
  <si>
    <t>Fréz.živič krytu pl.do 500 m2,pruh do 75 cm,tl.6cm</t>
  </si>
  <si>
    <t>113202111R00</t>
  </si>
  <si>
    <t>Vytrhání obrub z krajníků nebo obrubníků stojatých</t>
  </si>
  <si>
    <t>m</t>
  </si>
  <si>
    <t>122201101R00</t>
  </si>
  <si>
    <t>Odkopávky nezapažené v hor. 3 do 100 m3</t>
  </si>
  <si>
    <t>m3</t>
  </si>
  <si>
    <t>178,3*1,75*0,4</t>
  </si>
  <si>
    <t>132301110R00</t>
  </si>
  <si>
    <t>Hloubení rýh š.do 60 cm v hor.4 do 50 m3,STROJNĚ</t>
  </si>
  <si>
    <t>17,5*0,15*0,2</t>
  </si>
  <si>
    <t>151821213R00</t>
  </si>
  <si>
    <t>Zaberanění ocel. zápor svislých do 70 kg/m, do 3 m</t>
  </si>
  <si>
    <t>8*2</t>
  </si>
  <si>
    <t>162601102R00</t>
  </si>
  <si>
    <t>Vodorovné přemístění výkopku z hor.1-4 do 5000 m</t>
  </si>
  <si>
    <t>124,81+0,525</t>
  </si>
  <si>
    <t>171201201R00</t>
  </si>
  <si>
    <t>Uložení sypaniny na skl.-modelace na výšku přes 2m</t>
  </si>
  <si>
    <t>181101102R00</t>
  </si>
  <si>
    <t>Úprava pláně v zářezech v hor. 1-4, se zhutněním</t>
  </si>
  <si>
    <t>178,3*1,75</t>
  </si>
  <si>
    <t>199000002R00</t>
  </si>
  <si>
    <t>Poplatek za skládku horniny 1- 4</t>
  </si>
  <si>
    <t>125,335*2,1</t>
  </si>
  <si>
    <t>VL10001</t>
  </si>
  <si>
    <t>Úprava terénu za chodníkovou obrubou</t>
  </si>
  <si>
    <t>13388440R</t>
  </si>
  <si>
    <t>Tyč průřezu HEB160, střední, jakost oceli 11375</t>
  </si>
  <si>
    <t>T</t>
  </si>
  <si>
    <t>8*2*1,08*0,001*42,6</t>
  </si>
  <si>
    <t>274313711R00</t>
  </si>
  <si>
    <t>Beton základových pasů prostý C 25/30</t>
  </si>
  <si>
    <t>17,5*0,3*0,16</t>
  </si>
  <si>
    <t>274351215R00</t>
  </si>
  <si>
    <t>Bednění stěn základových pasů - zřízení</t>
  </si>
  <si>
    <t>17,5*0,35*2</t>
  </si>
  <si>
    <t>274351216R00</t>
  </si>
  <si>
    <t>Bednění stěn základových pasů - odstranění</t>
  </si>
  <si>
    <t>Včetně očištění, vytřídění a uložení bednicího materiálu.</t>
  </si>
  <si>
    <t>274361821R00</t>
  </si>
  <si>
    <t>Výztuž základových pasů z betonářské oceli 10 505</t>
  </si>
  <si>
    <t>t</t>
  </si>
  <si>
    <t>17,5*2*1,08*0,00158</t>
  </si>
  <si>
    <t>564851111R00</t>
  </si>
  <si>
    <t>Podklad ze štěrkodrti po zhutnění tloušťky 15 cm</t>
  </si>
  <si>
    <t>257,7</t>
  </si>
  <si>
    <t>564851114R00</t>
  </si>
  <si>
    <t>Podklad ze štěrkodrti po zhutnění tloušťky 18 cm</t>
  </si>
  <si>
    <t>12,8*1,75</t>
  </si>
  <si>
    <t>564861111R00</t>
  </si>
  <si>
    <t>Podklad ze štěrkodrti po zhutnění tloušťky 20 cm</t>
  </si>
  <si>
    <t>odpočet vjezdy : -12,8*1,75</t>
  </si>
  <si>
    <t>573211111R00</t>
  </si>
  <si>
    <t>Postřik živičný spojovací z asfaltu 0,5-0,7 kg/m2</t>
  </si>
  <si>
    <t>577151113R00</t>
  </si>
  <si>
    <t>Beton asfalt. ACO 16+ obrusný, š. do 3 m, tl. 6 cm</t>
  </si>
  <si>
    <t>596215021R00</t>
  </si>
  <si>
    <t>Kladení zámkové dlažby tl. 6 cm do drtě tl. 4 cm</t>
  </si>
  <si>
    <t>2,3+211,5</t>
  </si>
  <si>
    <t>596215040R00</t>
  </si>
  <si>
    <t>Kladení zámkové dlažby tl. 8 cm do drtě tl. 4 cm</t>
  </si>
  <si>
    <t>12,8+5,7</t>
  </si>
  <si>
    <t>58910    OA0</t>
  </si>
  <si>
    <t>VÝPLŇ SPAR ASFALTEM</t>
  </si>
  <si>
    <t>0,7+178,3+0,7</t>
  </si>
  <si>
    <t>59245110R</t>
  </si>
  <si>
    <t>Dlažba sklad. HOLLAND I 20x10x6 cm přírodní</t>
  </si>
  <si>
    <t>211,5*1,03</t>
  </si>
  <si>
    <t>592451151R</t>
  </si>
  <si>
    <t>Dlažba HOLLAND I SLP skladba 20x10x6 cm červená, dlažba pro nevidomé</t>
  </si>
  <si>
    <t>2,3*1,03</t>
  </si>
  <si>
    <t>592451152T</t>
  </si>
  <si>
    <t>Dlažba HOLLAND SLP 20x10x8 červená, dlažba pro nevidomé</t>
  </si>
  <si>
    <t>12,8*1,03</t>
  </si>
  <si>
    <t>592451178R</t>
  </si>
  <si>
    <t>Dlažba HOLLAND I BF 20x10x8 cm přírodní, skladba</t>
  </si>
  <si>
    <t>5,7*1,03</t>
  </si>
  <si>
    <t>899231111R00</t>
  </si>
  <si>
    <t>Výšková úprava vstupu do 20 cm, zvýšení mříže</t>
  </si>
  <si>
    <t>kus</t>
  </si>
  <si>
    <t>916261111R00</t>
  </si>
  <si>
    <t>Osazení obruby z kostek drobných, s boční opěrou</t>
  </si>
  <si>
    <t>916261111RT1</t>
  </si>
  <si>
    <t>Osazení obruby z kostek drobných, s boční opěrou, včetně kostek drobných 12 cm, lože C 12/15</t>
  </si>
  <si>
    <t>917862111R00</t>
  </si>
  <si>
    <t>Osazení stojat. obrub.bet. s opěrou,lože z C 12/15</t>
  </si>
  <si>
    <t>918101111R00</t>
  </si>
  <si>
    <t>Lože pod obrubníky nebo obruby dlažeb z C 12/15</t>
  </si>
  <si>
    <t>919735112R00</t>
  </si>
  <si>
    <t>Řezání stávajícího živičného krytu tl. 5 - 10 cm</t>
  </si>
  <si>
    <t>59217421R</t>
  </si>
  <si>
    <t>Obrubník chodníkový ABO 14-10 1000/100/250, přírodní</t>
  </si>
  <si>
    <t>58*1,03</t>
  </si>
  <si>
    <t>59217476R</t>
  </si>
  <si>
    <t>Obrubník silniční nájezdový 1000/150/150 šedý</t>
  </si>
  <si>
    <t>38,3*1,03</t>
  </si>
  <si>
    <t>59217480R</t>
  </si>
  <si>
    <t>Obrubník silniční přechodový L 1000/150/150-250</t>
  </si>
  <si>
    <t>8*1,03</t>
  </si>
  <si>
    <t>59217481R</t>
  </si>
  <si>
    <t>Obrubník silniční přechodový P 1000/150/150-250</t>
  </si>
  <si>
    <t>59217488R</t>
  </si>
  <si>
    <t>Obrubník silniční ABO 2-15 1000/150/250, přírodní</t>
  </si>
  <si>
    <t>979071122R00</t>
  </si>
  <si>
    <t>Očištění vybour.kostek drobných s výplní MC/živicí</t>
  </si>
  <si>
    <t>998223011R00</t>
  </si>
  <si>
    <t>Přesun hmot, pozemní komunikace, kryt dlážděný</t>
  </si>
  <si>
    <t>979087112R00</t>
  </si>
  <si>
    <t>Nakládání suti na dopravní prostředky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</si>
  <si>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</si>
  <si>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</si>
  <si>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</si>
  <si>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</si>
  <si>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</si>
  <si>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60,12*3</t>
  </si>
  <si>
    <t>979990113R00</t>
  </si>
  <si>
    <t>Poplatek za skládku suti - obalovaný asfalt, beton</t>
  </si>
  <si>
    <t>VL96001</t>
  </si>
  <si>
    <t>Uložení dlažby na palety se složením v Techn.službách</t>
  </si>
  <si>
    <t>005111021R</t>
  </si>
  <si>
    <t>Vytyčení inženýrských sítí</t>
  </si>
  <si>
    <t>Soubor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</si>
  <si>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</si>
  <si>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</si>
  <si>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</si>
  <si>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</si>
  <si>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005211030R</t>
  </si>
  <si>
    <t>Dočasná dopravní opatření , vč.vyřízení projektu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</si>
  <si>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</si>
  <si>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VÝKAZ VÝMĚR</t>
  </si>
  <si>
    <t>Ing. Jiří Francek</t>
  </si>
  <si>
    <t>EDS Trade s.r.o., Komárovská 2438/13, 746 01 Opava</t>
  </si>
  <si>
    <t>Město Krnov, Hlavní Náměstí 96/1, 794 01 Krnov</t>
  </si>
  <si>
    <t>002</t>
  </si>
  <si>
    <t>01</t>
  </si>
  <si>
    <t>917762111R00</t>
  </si>
  <si>
    <t>Osazení ležat. obrub. bet. s opěrou,lože z C 12/15</t>
  </si>
  <si>
    <t>129*1,03</t>
  </si>
  <si>
    <t>129+38,3+16+58</t>
  </si>
  <si>
    <t>241,3*0,2*0,2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</si>
</sst>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CZK]"/>
    <numFmt numFmtId="165" formatCode="#,##0.00000"/>
  </numFmts>
  <fonts count="19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65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5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0" fontId="0" fillId="3" borderId="27" xfId="0" applyFill="1" applyBorder="1" applyAlignment="1">
      <alignment horizontal="center" vertical="top" shrinkToFit="1"/>
    </xf>
    <xf numFmtId="165" fontId="0" fillId="3" borderId="27" xfId="0" applyNumberFormat="1" applyFill="1" applyBorder="1" applyAlignment="1">
      <alignment vertical="top"/>
    </xf>
    <xf numFmtId="49" fontId="0" fillId="0" borderId="0" xfId="0" applyNumberFormat="1"/>
    <xf numFmtId="0" fontId="15" fillId="0" borderId="0" xfId="0" applyFont="1"/>
    <xf numFmtId="0" fontId="0" fillId="3" borderId="19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0" fillId="3" borderId="78" xfId="0" applyFill="1" applyBorder="1" applyAlignment="1">
      <alignment vertical="top"/>
    </xf>
    <xf numFmtId="49" fontId="0" fillId="3" borderId="79" xfId="0" applyNumberFormat="1" applyFill="1" applyBorder="1" applyAlignment="1">
      <alignment vertical="top"/>
    </xf>
    <xf numFmtId="49" fontId="0" fillId="3" borderId="79" xfId="0" applyNumberFormat="1" applyFill="1" applyBorder="1" applyAlignment="1">
      <alignment horizontal="left" vertical="top" wrapText="1"/>
    </xf>
    <xf numFmtId="0" fontId="15" fillId="0" borderId="10" xfId="0" applyNumberFormat="1" applyFont="1" applyBorder="1" applyAlignment="1">
      <alignment vertical="top"/>
    </xf>
    <xf numFmtId="0" fontId="0" fillId="3" borderId="77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47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165" fontId="15" fillId="0" borderId="47" xfId="0" applyNumberFormat="1" applyFont="1" applyBorder="1" applyAlignment="1">
      <alignment vertical="top" shrinkToFit="1"/>
    </xf>
    <xf numFmtId="165" fontId="16" fillId="0" borderId="47" xfId="0" applyNumberFormat="1" applyFont="1" applyBorder="1" applyAlignment="1">
      <alignment vertical="top" wrapText="1" shrinkToFit="1"/>
    </xf>
    <xf numFmtId="165" fontId="0" fillId="3" borderId="7" xfId="0" applyNumberFormat="1" applyFill="1" applyBorder="1" applyAlignment="1">
      <alignment vertical="top" shrinkToFit="1"/>
    </xf>
    <xf numFmtId="4" fontId="15" fillId="0" borderId="47" xfId="0" applyNumberFormat="1" applyFont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79" xfId="0" applyFill="1" applyBorder="1" applyAlignment="1">
      <alignment horizontal="center" vertical="top" shrinkToFit="1"/>
    </xf>
    <xf numFmtId="165" fontId="0" fillId="3" borderId="79" xfId="0" applyNumberFormat="1" applyFill="1" applyBorder="1" applyAlignment="1">
      <alignment vertical="top"/>
    </xf>
    <xf numFmtId="4" fontId="0" fillId="3" borderId="25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47" xfId="0" quotePrefix="1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51" xfId="0" applyNumberFormat="1" applyBorder="1" applyAlignment="1">
      <alignment horizontal="right"/>
    </xf>
    <xf numFmtId="164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8" fillId="2" borderId="34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0" fontId="17" fillId="0" borderId="45" xfId="0" applyNumberFormat="1" applyFont="1" applyBorder="1" applyAlignment="1">
      <alignment horizontal="left" vertical="top" wrapText="1"/>
    </xf>
    <xf numFmtId="0" fontId="17" fillId="0" borderId="50" xfId="0" applyNumberFormat="1" applyFont="1" applyBorder="1" applyAlignment="1">
      <alignment vertical="top" wrapText="1" shrinkToFit="1"/>
    </xf>
    <xf numFmtId="165" fontId="17" fillId="0" borderId="50" xfId="0" applyNumberFormat="1" applyFont="1" applyBorder="1" applyAlignment="1">
      <alignment vertical="top" wrapText="1" shrinkToFit="1"/>
    </xf>
    <xf numFmtId="4" fontId="17" fillId="0" borderId="50" xfId="0" applyNumberFormat="1" applyFont="1" applyBorder="1" applyAlignment="1">
      <alignment vertical="top" wrapText="1" shrinkToFit="1"/>
    </xf>
    <xf numFmtId="4" fontId="17" fillId="0" borderId="44" xfId="0" applyNumberFormat="1" applyFont="1" applyBorder="1" applyAlignment="1">
      <alignment vertical="top" wrapText="1" shrinkToFit="1"/>
    </xf>
    <xf numFmtId="4" fontId="0" fillId="3" borderId="77" xfId="0" applyNumberFormat="1" applyFill="1" applyBorder="1" applyAlignment="1">
      <alignment vertical="top" shrinkToFit="1"/>
    </xf>
    <xf numFmtId="4" fontId="0" fillId="3" borderId="18" xfId="0" applyNumberFormat="1" applyFill="1" applyBorder="1" applyAlignment="1">
      <alignment vertical="top" shrinkToFit="1"/>
    </xf>
    <xf numFmtId="0" fontId="17" fillId="0" borderId="1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9" xfId="0" applyNumberFormat="1" applyFont="1" applyBorder="1" applyAlignment="1">
      <alignment vertical="top" wrapText="1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22" xfId="0" applyNumberFormat="1" applyFill="1" applyBorder="1" applyAlignment="1">
      <alignment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tabSelected="1" zoomScaleNormal="100" workbookViewId="0">
      <selection activeCell="J42" sqref="J4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7" t="s">
        <v>220</v>
      </c>
      <c r="B1" s="78"/>
      <c r="C1" s="79"/>
      <c r="D1" s="79"/>
      <c r="E1" s="78"/>
      <c r="F1" s="78"/>
      <c r="G1" s="78"/>
      <c r="I1" s="145"/>
      <c r="J1" s="51"/>
      <c r="K1" s="51"/>
    </row>
    <row r="2" spans="1:57" x14ac:dyDescent="0.2">
      <c r="A2" s="36" t="s">
        <v>0</v>
      </c>
      <c r="B2" s="49"/>
      <c r="C2" s="143" t="s">
        <v>55</v>
      </c>
      <c r="D2" s="223" t="s">
        <v>56</v>
      </c>
      <c r="E2" s="224"/>
      <c r="F2" s="75" t="s">
        <v>1</v>
      </c>
      <c r="G2" s="76"/>
      <c r="I2" s="145"/>
      <c r="J2" s="144" t="s">
        <v>56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45"/>
      <c r="J3" s="51"/>
      <c r="K3" s="51"/>
    </row>
    <row r="4" spans="1:57" ht="12" customHeight="1" x14ac:dyDescent="0.2">
      <c r="A4" s="41" t="s">
        <v>2</v>
      </c>
      <c r="B4" s="40"/>
      <c r="C4" s="42" t="s">
        <v>3</v>
      </c>
      <c r="D4" s="2"/>
      <c r="E4" s="1"/>
      <c r="F4" s="3" t="s">
        <v>4</v>
      </c>
      <c r="G4" s="31"/>
      <c r="I4" s="145"/>
      <c r="J4" s="51"/>
      <c r="K4" s="51"/>
    </row>
    <row r="5" spans="1:57" ht="25.5" x14ac:dyDescent="0.2">
      <c r="A5" s="84" t="s">
        <v>224</v>
      </c>
      <c r="B5" s="85"/>
      <c r="C5" s="220" t="s">
        <v>54</v>
      </c>
      <c r="D5" s="221"/>
      <c r="E5" s="222"/>
      <c r="F5" s="3" t="s">
        <v>6</v>
      </c>
      <c r="G5" s="31"/>
      <c r="I5" s="145"/>
      <c r="J5" s="51"/>
      <c r="K5" s="144" t="s">
        <v>54</v>
      </c>
    </row>
    <row r="6" spans="1:57" ht="12.95" customHeight="1" x14ac:dyDescent="0.2">
      <c r="A6" s="4" t="s">
        <v>7</v>
      </c>
      <c r="B6" s="1"/>
      <c r="C6" s="2" t="s">
        <v>8</v>
      </c>
      <c r="D6" s="2"/>
      <c r="E6" s="1"/>
      <c r="F6" s="5" t="s">
        <v>9</v>
      </c>
      <c r="G6" s="34"/>
      <c r="I6" s="145"/>
      <c r="J6" s="51"/>
      <c r="K6" s="51"/>
      <c r="O6" s="6"/>
    </row>
    <row r="7" spans="1:57" ht="25.5" x14ac:dyDescent="0.2">
      <c r="A7" s="86" t="s">
        <v>225</v>
      </c>
      <c r="B7" s="85"/>
      <c r="C7" s="220" t="s">
        <v>53</v>
      </c>
      <c r="D7" s="221"/>
      <c r="E7" s="222"/>
      <c r="F7" s="7" t="s">
        <v>10</v>
      </c>
      <c r="G7" s="34"/>
      <c r="I7" s="145"/>
      <c r="J7" s="51"/>
      <c r="K7" s="144" t="s">
        <v>53</v>
      </c>
    </row>
    <row r="8" spans="1:57" x14ac:dyDescent="0.2">
      <c r="A8" s="8" t="s">
        <v>11</v>
      </c>
      <c r="B8" s="3"/>
      <c r="C8" s="44" t="s">
        <v>221</v>
      </c>
      <c r="D8" s="44"/>
      <c r="E8" s="45"/>
      <c r="F8" s="9" t="s">
        <v>12</v>
      </c>
      <c r="G8" s="10"/>
      <c r="H8" s="11"/>
      <c r="I8" s="146"/>
      <c r="J8" s="51"/>
      <c r="K8" s="51"/>
    </row>
    <row r="9" spans="1:57" x14ac:dyDescent="0.2">
      <c r="A9" s="8"/>
      <c r="B9" s="3"/>
      <c r="C9" s="44" t="s">
        <v>222</v>
      </c>
      <c r="D9" s="44"/>
      <c r="E9" s="45"/>
      <c r="F9" s="12"/>
      <c r="G9" s="32"/>
      <c r="H9" s="12"/>
      <c r="I9" s="145"/>
      <c r="J9" s="51"/>
      <c r="K9" s="51"/>
    </row>
    <row r="10" spans="1:57" x14ac:dyDescent="0.2">
      <c r="A10" s="8" t="s">
        <v>13</v>
      </c>
      <c r="B10" s="3"/>
      <c r="C10" s="44" t="s">
        <v>223</v>
      </c>
      <c r="D10" s="44"/>
      <c r="E10" s="44"/>
      <c r="F10" s="13"/>
      <c r="G10" s="32"/>
      <c r="H10" s="14"/>
      <c r="I10" s="145"/>
      <c r="J10" s="147"/>
      <c r="K10" s="51"/>
    </row>
    <row r="11" spans="1:57" ht="13.5" customHeight="1" x14ac:dyDescent="0.2">
      <c r="A11" s="8" t="s">
        <v>14</v>
      </c>
      <c r="B11" s="3"/>
      <c r="C11" s="44"/>
      <c r="D11" s="44"/>
      <c r="E11" s="44"/>
      <c r="F11" s="15" t="s">
        <v>15</v>
      </c>
      <c r="G11" s="33"/>
      <c r="H11" s="12"/>
      <c r="I11" s="145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16</v>
      </c>
      <c r="B12" s="1"/>
      <c r="C12" s="148"/>
      <c r="D12" s="47"/>
      <c r="E12" s="48"/>
      <c r="F12" s="18" t="s">
        <v>17</v>
      </c>
      <c r="G12" s="35"/>
      <c r="H12" s="12"/>
      <c r="I12" s="145"/>
      <c r="J12" s="51"/>
      <c r="K12" s="51"/>
    </row>
    <row r="13" spans="1:57" ht="28.5" customHeight="1" thickBot="1" x14ac:dyDescent="0.25">
      <c r="A13" s="80" t="s">
        <v>38</v>
      </c>
      <c r="B13" s="81"/>
      <c r="C13" s="81"/>
      <c r="D13" s="81"/>
      <c r="E13" s="82"/>
      <c r="F13" s="82"/>
      <c r="G13" s="83"/>
      <c r="H13" s="12"/>
      <c r="I13" s="145"/>
      <c r="J13" s="51"/>
      <c r="K13" s="51"/>
    </row>
    <row r="14" spans="1:57" ht="17.25" customHeight="1" thickBot="1" x14ac:dyDescent="0.25">
      <c r="A14" s="87"/>
      <c r="B14" s="107" t="s">
        <v>39</v>
      </c>
      <c r="C14" s="88"/>
      <c r="D14" s="89"/>
      <c r="E14" s="108"/>
      <c r="F14" s="108"/>
      <c r="G14" s="109" t="s">
        <v>40</v>
      </c>
      <c r="I14" s="145"/>
      <c r="J14" s="51"/>
      <c r="K14" s="51"/>
    </row>
    <row r="15" spans="1:57" ht="15.95" customHeight="1" x14ac:dyDescent="0.2">
      <c r="A15" s="19"/>
      <c r="B15" s="149" t="s">
        <v>34</v>
      </c>
      <c r="C15" s="110"/>
      <c r="D15" s="225"/>
      <c r="E15" s="226"/>
      <c r="F15" s="115"/>
      <c r="G15" s="105">
        <f>SUM(Rekapitulace!I7:I14)</f>
        <v>0</v>
      </c>
      <c r="I15" s="145"/>
      <c r="J15" s="51"/>
      <c r="K15" s="51"/>
    </row>
    <row r="16" spans="1:57" ht="15.95" customHeight="1" x14ac:dyDescent="0.2">
      <c r="A16" s="19"/>
      <c r="B16" s="150" t="s">
        <v>35</v>
      </c>
      <c r="C16" s="104"/>
      <c r="D16" s="227"/>
      <c r="E16" s="228"/>
      <c r="F16" s="116"/>
      <c r="G16" s="105">
        <v>0</v>
      </c>
      <c r="I16" s="145"/>
      <c r="J16" s="51"/>
      <c r="K16" s="51"/>
    </row>
    <row r="17" spans="1:11" ht="15.95" customHeight="1" x14ac:dyDescent="0.2">
      <c r="A17" s="19"/>
      <c r="B17" s="150" t="s">
        <v>57</v>
      </c>
      <c r="C17" s="104"/>
      <c r="D17" s="227"/>
      <c r="E17" s="228"/>
      <c r="F17" s="116"/>
      <c r="G17" s="105">
        <v>0</v>
      </c>
      <c r="I17" s="145"/>
      <c r="J17" s="51"/>
      <c r="K17" s="51"/>
    </row>
    <row r="18" spans="1:11" ht="15.95" customHeight="1" x14ac:dyDescent="0.2">
      <c r="A18" s="19"/>
      <c r="B18" s="151" t="s">
        <v>58</v>
      </c>
      <c r="C18" s="104"/>
      <c r="D18" s="227"/>
      <c r="E18" s="228"/>
      <c r="F18" s="116"/>
      <c r="G18" s="105">
        <f>SUM(Rekapitulace!I15)</f>
        <v>0</v>
      </c>
      <c r="I18" s="145"/>
      <c r="J18" s="51"/>
      <c r="K18" s="51"/>
    </row>
    <row r="19" spans="1:11" ht="15.95" customHeight="1" x14ac:dyDescent="0.2">
      <c r="A19" s="19"/>
      <c r="B19" s="150" t="s">
        <v>59</v>
      </c>
      <c r="C19" s="104"/>
      <c r="D19" s="229"/>
      <c r="E19" s="230"/>
      <c r="F19" s="116"/>
      <c r="G19" s="105">
        <f>SUM(Rekapitulace!I16)</f>
        <v>0</v>
      </c>
      <c r="I19" s="145"/>
      <c r="J19" s="51"/>
      <c r="K19" s="51"/>
    </row>
    <row r="20" spans="1:11" ht="15.95" customHeight="1" x14ac:dyDescent="0.2">
      <c r="A20" s="19"/>
      <c r="B20" s="12" t="s">
        <v>40</v>
      </c>
      <c r="C20" s="104"/>
      <c r="D20" s="227"/>
      <c r="E20" s="228"/>
      <c r="F20" s="116"/>
      <c r="G20" s="105">
        <f>SUM(G15:G19)</f>
        <v>0</v>
      </c>
      <c r="I20" s="145"/>
      <c r="J20" s="51"/>
      <c r="K20" s="51"/>
    </row>
    <row r="21" spans="1:11" ht="3" customHeight="1" x14ac:dyDescent="0.2">
      <c r="A21" s="19"/>
      <c r="B21" s="12"/>
      <c r="C21" s="104"/>
      <c r="D21" s="21"/>
      <c r="E21" s="112"/>
      <c r="F21" s="116"/>
      <c r="G21" s="105"/>
      <c r="I21" s="145"/>
      <c r="J21" s="51"/>
      <c r="K21" s="51"/>
    </row>
    <row r="22" spans="1:11" ht="3" customHeight="1" x14ac:dyDescent="0.2">
      <c r="A22" s="19"/>
      <c r="B22" s="12"/>
      <c r="C22" s="104"/>
      <c r="D22" s="21"/>
      <c r="E22" s="112"/>
      <c r="F22" s="116"/>
      <c r="G22" s="105"/>
      <c r="I22" s="145"/>
      <c r="J22" s="51"/>
      <c r="K22" s="51"/>
    </row>
    <row r="23" spans="1:11" ht="3" customHeight="1" thickBot="1" x14ac:dyDescent="0.25">
      <c r="A23" s="205"/>
      <c r="B23" s="206"/>
      <c r="C23" s="111"/>
      <c r="D23" s="113"/>
      <c r="E23" s="114"/>
      <c r="F23" s="117"/>
      <c r="G23" s="106"/>
      <c r="I23" s="145"/>
      <c r="J23" s="51"/>
      <c r="K23" s="51"/>
    </row>
    <row r="24" spans="1:11" x14ac:dyDescent="0.2">
      <c r="A24" s="90" t="s">
        <v>18</v>
      </c>
      <c r="B24" s="91"/>
      <c r="C24" s="92"/>
      <c r="D24" s="91" t="s">
        <v>19</v>
      </c>
      <c r="E24" s="91"/>
      <c r="F24" s="93" t="s">
        <v>20</v>
      </c>
      <c r="G24" s="94"/>
      <c r="I24" s="145"/>
      <c r="J24" s="51"/>
      <c r="K24" s="51"/>
    </row>
    <row r="25" spans="1:11" x14ac:dyDescent="0.2">
      <c r="A25" s="95" t="s">
        <v>21</v>
      </c>
      <c r="B25" s="96"/>
      <c r="C25" s="97"/>
      <c r="D25" s="96" t="s">
        <v>21</v>
      </c>
      <c r="E25" s="96"/>
      <c r="F25" s="98" t="s">
        <v>21</v>
      </c>
      <c r="G25" s="99"/>
      <c r="I25" s="145"/>
      <c r="J25" s="51"/>
      <c r="K25" s="51"/>
    </row>
    <row r="26" spans="1:11" ht="2.25" customHeight="1" x14ac:dyDescent="0.2">
      <c r="A26" s="19"/>
      <c r="B26" s="12"/>
      <c r="C26" s="20"/>
      <c r="D26" s="12"/>
      <c r="E26" s="12"/>
      <c r="F26" s="21"/>
      <c r="G26" s="22"/>
      <c r="I26" s="145"/>
      <c r="J26" s="51"/>
      <c r="K26" s="51"/>
    </row>
    <row r="27" spans="1:11" ht="34.5" customHeight="1" x14ac:dyDescent="0.2">
      <c r="A27" s="207" t="s">
        <v>60</v>
      </c>
      <c r="B27" s="208"/>
      <c r="C27" s="209"/>
      <c r="D27" s="210" t="s">
        <v>60</v>
      </c>
      <c r="E27" s="209"/>
      <c r="F27" s="210" t="s">
        <v>60</v>
      </c>
      <c r="G27" s="211"/>
      <c r="I27" s="145"/>
      <c r="J27" s="51"/>
      <c r="K27" s="51"/>
    </row>
    <row r="28" spans="1:11" ht="15.75" customHeight="1" x14ac:dyDescent="0.2">
      <c r="A28" s="19" t="s">
        <v>22</v>
      </c>
      <c r="B28" s="23"/>
      <c r="C28" s="20"/>
      <c r="D28" s="12" t="s">
        <v>22</v>
      </c>
      <c r="E28" s="12"/>
      <c r="F28" s="21" t="s">
        <v>22</v>
      </c>
      <c r="G28" s="22"/>
      <c r="I28" s="145"/>
      <c r="J28" s="51"/>
      <c r="K28" s="51"/>
    </row>
    <row r="29" spans="1:11" ht="48.75" customHeight="1" x14ac:dyDescent="0.2">
      <c r="A29" s="19" t="s">
        <v>23</v>
      </c>
      <c r="B29" s="12"/>
      <c r="C29" s="20"/>
      <c r="D29" s="21" t="s">
        <v>24</v>
      </c>
      <c r="E29" s="20"/>
      <c r="F29" s="24" t="s">
        <v>24</v>
      </c>
      <c r="G29" s="22"/>
      <c r="I29" s="145"/>
      <c r="J29" s="51"/>
      <c r="K29" s="51"/>
    </row>
    <row r="30" spans="1:11" x14ac:dyDescent="0.2">
      <c r="A30" s="25" t="s">
        <v>25</v>
      </c>
      <c r="B30" s="26"/>
      <c r="C30" s="43">
        <v>15</v>
      </c>
      <c r="D30" s="26" t="s">
        <v>26</v>
      </c>
      <c r="E30" s="27"/>
      <c r="F30" s="218">
        <v>0</v>
      </c>
      <c r="G30" s="219"/>
      <c r="I30" s="145"/>
      <c r="J30" s="51"/>
      <c r="K30" s="51"/>
    </row>
    <row r="31" spans="1:11" x14ac:dyDescent="0.2">
      <c r="A31" s="25" t="s">
        <v>27</v>
      </c>
      <c r="B31" s="26"/>
      <c r="C31" s="43">
        <f>SazbaDPH1</f>
        <v>15</v>
      </c>
      <c r="D31" s="26" t="s">
        <v>28</v>
      </c>
      <c r="E31" s="27"/>
      <c r="F31" s="218">
        <v>0</v>
      </c>
      <c r="G31" s="219"/>
    </row>
    <row r="32" spans="1:11" x14ac:dyDescent="0.2">
      <c r="A32" s="25" t="s">
        <v>25</v>
      </c>
      <c r="B32" s="26"/>
      <c r="C32" s="43">
        <v>21</v>
      </c>
      <c r="D32" s="26" t="s">
        <v>28</v>
      </c>
      <c r="E32" s="27"/>
      <c r="F32" s="218">
        <f>SUM(G20)</f>
        <v>0</v>
      </c>
      <c r="G32" s="219"/>
    </row>
    <row r="33" spans="1:11" x14ac:dyDescent="0.2">
      <c r="A33" s="25" t="s">
        <v>27</v>
      </c>
      <c r="B33" s="26"/>
      <c r="C33" s="43">
        <f>SazbaDPH2</f>
        <v>21</v>
      </c>
      <c r="D33" s="26" t="s">
        <v>28</v>
      </c>
      <c r="E33" s="27"/>
      <c r="F33" s="214">
        <f>SUM(Zaklad22*0.21)</f>
        <v>0</v>
      </c>
      <c r="G33" s="215"/>
    </row>
    <row r="34" spans="1:11" ht="13.5" thickBot="1" x14ac:dyDescent="0.25">
      <c r="A34" s="25" t="s">
        <v>37</v>
      </c>
      <c r="B34" s="26"/>
      <c r="C34" s="43"/>
      <c r="D34" s="26"/>
      <c r="E34" s="27"/>
      <c r="F34" s="214">
        <v>0</v>
      </c>
      <c r="G34" s="215"/>
    </row>
    <row r="35" spans="1:11" s="28" customFormat="1" ht="19.5" customHeight="1" thickBot="1" x14ac:dyDescent="0.3">
      <c r="A35" s="100" t="s">
        <v>29</v>
      </c>
      <c r="B35" s="101"/>
      <c r="C35" s="102"/>
      <c r="D35" s="102"/>
      <c r="E35" s="103"/>
      <c r="F35" s="216">
        <f>SUM(F30:G34)</f>
        <v>0</v>
      </c>
      <c r="G35" s="217"/>
      <c r="J35" s="52"/>
      <c r="K35" s="52"/>
    </row>
    <row r="36" spans="1:11" ht="18" customHeight="1" x14ac:dyDescent="0.2">
      <c r="A36" s="29" t="s">
        <v>36</v>
      </c>
    </row>
    <row r="37" spans="1:11" x14ac:dyDescent="0.2">
      <c r="B37" s="212"/>
      <c r="C37" s="212"/>
      <c r="D37" s="212"/>
      <c r="E37" s="212"/>
      <c r="F37" s="212"/>
      <c r="G37" s="212"/>
      <c r="H37" t="s">
        <v>5</v>
      </c>
    </row>
    <row r="38" spans="1:11" ht="14.25" customHeight="1" x14ac:dyDescent="0.2">
      <c r="A38" s="29"/>
      <c r="B38" s="212"/>
      <c r="C38" s="212"/>
      <c r="D38" s="212"/>
      <c r="E38" s="212"/>
      <c r="F38" s="212"/>
      <c r="G38" s="212"/>
      <c r="H38" t="s">
        <v>5</v>
      </c>
    </row>
    <row r="39" spans="1:11" ht="12.75" customHeight="1" x14ac:dyDescent="0.2">
      <c r="A39" s="30"/>
      <c r="B39" s="212"/>
      <c r="C39" s="212"/>
      <c r="D39" s="212"/>
      <c r="E39" s="212"/>
      <c r="F39" s="212"/>
      <c r="G39" s="212"/>
      <c r="H39" t="s">
        <v>5</v>
      </c>
    </row>
    <row r="40" spans="1:11" x14ac:dyDescent="0.2">
      <c r="A40" s="30"/>
      <c r="B40" s="212"/>
      <c r="C40" s="212"/>
      <c r="D40" s="212"/>
      <c r="E40" s="212"/>
      <c r="F40" s="212"/>
      <c r="G40" s="212"/>
      <c r="H40" t="s">
        <v>5</v>
      </c>
    </row>
    <row r="41" spans="1:11" x14ac:dyDescent="0.2">
      <c r="A41" s="30"/>
      <c r="B41" s="212"/>
      <c r="C41" s="212"/>
      <c r="D41" s="212"/>
      <c r="E41" s="212"/>
      <c r="F41" s="212"/>
      <c r="G41" s="212"/>
      <c r="H41" t="s">
        <v>5</v>
      </c>
    </row>
    <row r="42" spans="1:11" x14ac:dyDescent="0.2">
      <c r="A42" s="30"/>
      <c r="B42" s="212"/>
      <c r="C42" s="212"/>
      <c r="D42" s="212"/>
      <c r="E42" s="212"/>
      <c r="F42" s="212"/>
      <c r="G42" s="212"/>
      <c r="H42" t="s">
        <v>5</v>
      </c>
    </row>
    <row r="43" spans="1:11" x14ac:dyDescent="0.2">
      <c r="A43" s="30"/>
      <c r="B43" s="212"/>
      <c r="C43" s="212"/>
      <c r="D43" s="212"/>
      <c r="E43" s="212"/>
      <c r="F43" s="212"/>
      <c r="G43" s="212"/>
      <c r="H43" t="s">
        <v>5</v>
      </c>
    </row>
    <row r="44" spans="1:11" x14ac:dyDescent="0.2">
      <c r="A44" s="30"/>
      <c r="B44" s="212"/>
      <c r="C44" s="212"/>
      <c r="D44" s="212"/>
      <c r="E44" s="212"/>
      <c r="F44" s="212"/>
      <c r="G44" s="212"/>
      <c r="H44" t="s">
        <v>5</v>
      </c>
    </row>
    <row r="45" spans="1:11" x14ac:dyDescent="0.2">
      <c r="A45" s="30"/>
      <c r="B45" s="212"/>
      <c r="C45" s="212"/>
      <c r="D45" s="212"/>
      <c r="E45" s="212"/>
      <c r="F45" s="212"/>
      <c r="G45" s="212"/>
      <c r="H45" t="s">
        <v>5</v>
      </c>
    </row>
    <row r="46" spans="1:11" ht="12.75" customHeight="1" x14ac:dyDescent="0.2">
      <c r="A46" s="30"/>
      <c r="B46" s="213"/>
      <c r="C46" s="213"/>
      <c r="D46" s="213"/>
      <c r="E46" s="213"/>
      <c r="F46" s="213"/>
      <c r="G46" s="213"/>
      <c r="H46" t="s">
        <v>5</v>
      </c>
    </row>
    <row r="47" spans="1:11" x14ac:dyDescent="0.2">
      <c r="B47" s="213"/>
      <c r="C47" s="213"/>
      <c r="D47" s="213"/>
      <c r="E47" s="213"/>
      <c r="F47" s="213"/>
      <c r="G47" s="213"/>
    </row>
    <row r="48" spans="1:11" x14ac:dyDescent="0.2">
      <c r="B48" s="213"/>
      <c r="C48" s="213"/>
      <c r="D48" s="213"/>
      <c r="E48" s="213"/>
      <c r="F48" s="213"/>
      <c r="G48" s="213"/>
    </row>
    <row r="49" spans="2:7" x14ac:dyDescent="0.2">
      <c r="B49" s="213"/>
      <c r="C49" s="213"/>
      <c r="D49" s="213"/>
      <c r="E49" s="213"/>
      <c r="F49" s="213"/>
      <c r="G49" s="213"/>
    </row>
    <row r="50" spans="2:7" x14ac:dyDescent="0.2">
      <c r="B50" s="213"/>
      <c r="C50" s="213"/>
      <c r="D50" s="213"/>
      <c r="E50" s="213"/>
      <c r="F50" s="213"/>
      <c r="G50" s="213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mergeCells count="20"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J564"/>
  <sheetViews>
    <sheetView workbookViewId="0">
      <selection activeCell="K27" sqref="K27"/>
    </sheetView>
  </sheetViews>
  <sheetFormatPr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231" t="s">
        <v>30</v>
      </c>
      <c r="B1" s="232"/>
      <c r="C1" s="53" t="str">
        <f>CONCATENATE(cislostavby," ",nazevstavby)</f>
        <v>01 OPRAVA CHODNÍKU NA ULICI BOČNÍ, KRNOV</v>
      </c>
      <c r="D1" s="54"/>
      <c r="E1" s="61"/>
      <c r="F1" s="62"/>
      <c r="G1" s="63" t="s">
        <v>31</v>
      </c>
      <c r="H1" s="64" t="str">
        <f>CisloRozpoctu</f>
        <v>0001</v>
      </c>
      <c r="I1" s="65"/>
    </row>
    <row r="2" spans="1:10" ht="12" thickBot="1" x14ac:dyDescent="0.25">
      <c r="A2" s="233" t="s">
        <v>32</v>
      </c>
      <c r="B2" s="234"/>
      <c r="C2" s="56" t="str">
        <f>CONCATENATE(cisloobjektu," ",nazevobjektu)</f>
        <v>002 ETAPA B, ÚSEK MEZI UL.BLAHOSLAVOVA-STARÁ</v>
      </c>
      <c r="D2" s="57"/>
      <c r="E2" s="66"/>
      <c r="F2" s="67"/>
      <c r="G2" s="235" t="str">
        <f>NazevRozpoctu</f>
        <v>Stavební práce</v>
      </c>
      <c r="H2" s="236"/>
      <c r="I2" s="237"/>
    </row>
    <row r="3" spans="1:10" ht="12" thickTop="1" x14ac:dyDescent="0.2">
      <c r="F3" s="69"/>
    </row>
    <row r="4" spans="1:10" ht="19.5" customHeight="1" x14ac:dyDescent="0.25">
      <c r="A4" s="71" t="s">
        <v>41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163" t="s">
        <v>33</v>
      </c>
      <c r="B6" s="153"/>
      <c r="C6" s="154"/>
      <c r="D6" s="155"/>
      <c r="E6" s="156"/>
      <c r="F6" s="157" t="s">
        <v>61</v>
      </c>
      <c r="G6" s="157"/>
      <c r="H6" s="157"/>
      <c r="I6" s="158" t="s">
        <v>40</v>
      </c>
      <c r="J6" s="60"/>
    </row>
    <row r="7" spans="1:10" x14ac:dyDescent="0.2">
      <c r="A7" s="164" t="s">
        <v>62</v>
      </c>
      <c r="B7" s="159" t="s">
        <v>63</v>
      </c>
      <c r="C7" s="160"/>
      <c r="D7" s="160"/>
      <c r="E7" s="161"/>
      <c r="F7" s="162" t="s">
        <v>34</v>
      </c>
      <c r="G7" s="162"/>
      <c r="H7" s="162"/>
      <c r="I7" s="165">
        <f>SUM(Položky!F7)</f>
        <v>0</v>
      </c>
      <c r="J7" s="59"/>
    </row>
    <row r="8" spans="1:10" x14ac:dyDescent="0.2">
      <c r="A8" s="164" t="s">
        <v>64</v>
      </c>
      <c r="B8" s="159" t="s">
        <v>65</v>
      </c>
      <c r="C8" s="160"/>
      <c r="D8" s="160"/>
      <c r="E8" s="161"/>
      <c r="F8" s="162" t="s">
        <v>34</v>
      </c>
      <c r="G8" s="162"/>
      <c r="H8" s="162"/>
      <c r="I8" s="165">
        <f>SUM(Položky!F29)</f>
        <v>0</v>
      </c>
      <c r="J8" s="59"/>
    </row>
    <row r="9" spans="1:10" x14ac:dyDescent="0.2">
      <c r="A9" s="164" t="s">
        <v>66</v>
      </c>
      <c r="B9" s="159" t="s">
        <v>67</v>
      </c>
      <c r="C9" s="160"/>
      <c r="D9" s="160"/>
      <c r="E9" s="161"/>
      <c r="F9" s="162" t="s">
        <v>34</v>
      </c>
      <c r="G9" s="162"/>
      <c r="H9" s="162"/>
      <c r="I9" s="165">
        <f>SUM(Položky!F38)</f>
        <v>0</v>
      </c>
      <c r="J9" s="59"/>
    </row>
    <row r="10" spans="1:10" x14ac:dyDescent="0.2">
      <c r="A10" s="164" t="s">
        <v>68</v>
      </c>
      <c r="B10" s="159" t="s">
        <v>69</v>
      </c>
      <c r="C10" s="160"/>
      <c r="D10" s="160"/>
      <c r="E10" s="161"/>
      <c r="F10" s="162" t="s">
        <v>34</v>
      </c>
      <c r="G10" s="162"/>
      <c r="H10" s="162"/>
      <c r="I10" s="165">
        <f>SUM(Položky!F62)</f>
        <v>0</v>
      </c>
      <c r="J10" s="59"/>
    </row>
    <row r="11" spans="1:10" x14ac:dyDescent="0.2">
      <c r="A11" s="164" t="s">
        <v>70</v>
      </c>
      <c r="B11" s="159" t="s">
        <v>71</v>
      </c>
      <c r="C11" s="160"/>
      <c r="D11" s="160"/>
      <c r="E11" s="161"/>
      <c r="F11" s="162" t="s">
        <v>34</v>
      </c>
      <c r="G11" s="162"/>
      <c r="H11" s="162"/>
      <c r="I11" s="165">
        <f>SUM(Položky!F64)</f>
        <v>0</v>
      </c>
      <c r="J11" s="59"/>
    </row>
    <row r="12" spans="1:10" x14ac:dyDescent="0.2">
      <c r="A12" s="164" t="s">
        <v>72</v>
      </c>
      <c r="B12" s="159" t="s">
        <v>73</v>
      </c>
      <c r="C12" s="160"/>
      <c r="D12" s="160"/>
      <c r="E12" s="161"/>
      <c r="F12" s="162" t="s">
        <v>34</v>
      </c>
      <c r="G12" s="162"/>
      <c r="H12" s="162"/>
      <c r="I12" s="165">
        <f>SUM(Položky!F83)</f>
        <v>0</v>
      </c>
      <c r="J12" s="59"/>
    </row>
    <row r="13" spans="1:10" x14ac:dyDescent="0.2">
      <c r="A13" s="164" t="s">
        <v>74</v>
      </c>
      <c r="B13" s="159" t="s">
        <v>75</v>
      </c>
      <c r="C13" s="160"/>
      <c r="D13" s="160"/>
      <c r="E13" s="161"/>
      <c r="F13" s="162" t="s">
        <v>34</v>
      </c>
      <c r="G13" s="162"/>
      <c r="H13" s="162"/>
      <c r="I13" s="165">
        <f>SUM(Položky!F85)</f>
        <v>0</v>
      </c>
      <c r="J13" s="59"/>
    </row>
    <row r="14" spans="1:10" x14ac:dyDescent="0.2">
      <c r="A14" s="164" t="s">
        <v>76</v>
      </c>
      <c r="B14" s="159" t="s">
        <v>77</v>
      </c>
      <c r="C14" s="160"/>
      <c r="D14" s="160"/>
      <c r="E14" s="161"/>
      <c r="F14" s="162" t="s">
        <v>78</v>
      </c>
      <c r="G14" s="162"/>
      <c r="H14" s="162"/>
      <c r="I14" s="165">
        <f>SUM(Položky!F87)</f>
        <v>0</v>
      </c>
      <c r="J14" s="59"/>
    </row>
    <row r="15" spans="1:10" x14ac:dyDescent="0.2">
      <c r="A15" s="164" t="s">
        <v>79</v>
      </c>
      <c r="B15" s="159" t="s">
        <v>58</v>
      </c>
      <c r="C15" s="160"/>
      <c r="D15" s="160"/>
      <c r="E15" s="161"/>
      <c r="F15" s="162" t="s">
        <v>79</v>
      </c>
      <c r="G15" s="162"/>
      <c r="H15" s="162"/>
      <c r="I15" s="165">
        <f>SUM(Položky!F95)</f>
        <v>0</v>
      </c>
      <c r="J15" s="59"/>
    </row>
    <row r="16" spans="1:10" x14ac:dyDescent="0.2">
      <c r="A16" s="164" t="s">
        <v>80</v>
      </c>
      <c r="B16" s="159" t="s">
        <v>59</v>
      </c>
      <c r="C16" s="160"/>
      <c r="D16" s="160"/>
      <c r="E16" s="161"/>
      <c r="F16" s="162" t="s">
        <v>80</v>
      </c>
      <c r="G16" s="162"/>
      <c r="H16" s="162"/>
      <c r="I16" s="165">
        <f>SUM(Položky!F100)</f>
        <v>0</v>
      </c>
      <c r="J16" s="59"/>
    </row>
    <row r="17" spans="1:10" ht="12" thickBot="1" x14ac:dyDescent="0.25">
      <c r="A17" s="166"/>
      <c r="B17" s="167" t="s">
        <v>81</v>
      </c>
      <c r="C17" s="168"/>
      <c r="D17" s="168"/>
      <c r="E17" s="169"/>
      <c r="F17" s="170"/>
      <c r="G17" s="170"/>
      <c r="H17" s="170"/>
      <c r="I17" s="171">
        <f>SUM(I7:I16)</f>
        <v>0</v>
      </c>
      <c r="J17" s="59"/>
    </row>
    <row r="18" spans="1:10" x14ac:dyDescent="0.2">
      <c r="A18" s="152"/>
      <c r="E18" s="70"/>
      <c r="F18" s="70"/>
      <c r="G18" s="70"/>
      <c r="H18" s="70"/>
      <c r="I18" s="70"/>
      <c r="J18" s="59"/>
    </row>
    <row r="19" spans="1:10" x14ac:dyDescent="0.2">
      <c r="E19" s="70"/>
      <c r="F19" s="70"/>
      <c r="G19" s="70"/>
      <c r="H19" s="70"/>
      <c r="I19" s="70"/>
      <c r="J19" s="59"/>
    </row>
    <row r="20" spans="1:10" x14ac:dyDescent="0.2">
      <c r="E20" s="70"/>
      <c r="F20" s="70"/>
      <c r="G20" s="70"/>
      <c r="H20" s="70"/>
      <c r="I20" s="70"/>
      <c r="J20" s="59"/>
    </row>
    <row r="21" spans="1:10" x14ac:dyDescent="0.2">
      <c r="E21" s="70"/>
      <c r="F21" s="70"/>
      <c r="G21" s="70"/>
      <c r="H21" s="70"/>
      <c r="I21" s="70"/>
      <c r="J21" s="59"/>
    </row>
    <row r="22" spans="1:10" x14ac:dyDescent="0.2">
      <c r="E22" s="70"/>
      <c r="F22" s="70"/>
      <c r="G22" s="70"/>
      <c r="H22" s="70"/>
      <c r="I22" s="70"/>
      <c r="J22" s="59"/>
    </row>
    <row r="23" spans="1:10" x14ac:dyDescent="0.2">
      <c r="E23" s="70"/>
      <c r="F23" s="70"/>
      <c r="G23" s="70"/>
      <c r="H23" s="70"/>
      <c r="I23" s="70"/>
      <c r="J23" s="59"/>
    </row>
    <row r="24" spans="1:10" x14ac:dyDescent="0.2">
      <c r="E24" s="70"/>
      <c r="F24" s="70"/>
      <c r="G24" s="70"/>
      <c r="H24" s="70"/>
      <c r="I24" s="70"/>
      <c r="J24" s="59"/>
    </row>
    <row r="25" spans="1:10" x14ac:dyDescent="0.2">
      <c r="E25" s="70"/>
      <c r="F25" s="70"/>
      <c r="G25" s="70"/>
      <c r="H25" s="70"/>
      <c r="I25" s="70"/>
      <c r="J25" s="59"/>
    </row>
    <row r="26" spans="1:10" x14ac:dyDescent="0.2">
      <c r="E26" s="70"/>
      <c r="F26" s="70"/>
      <c r="G26" s="70"/>
      <c r="H26" s="70"/>
      <c r="I26" s="70"/>
      <c r="J26" s="59"/>
    </row>
    <row r="27" spans="1:10" x14ac:dyDescent="0.2">
      <c r="E27" s="70"/>
      <c r="F27" s="70"/>
      <c r="G27" s="70"/>
      <c r="H27" s="70"/>
      <c r="I27" s="70"/>
      <c r="J27" s="59"/>
    </row>
    <row r="28" spans="1:10" x14ac:dyDescent="0.2">
      <c r="E28" s="70"/>
      <c r="F28" s="70"/>
      <c r="G28" s="70"/>
      <c r="H28" s="70"/>
      <c r="I28" s="70"/>
      <c r="J28" s="59"/>
    </row>
    <row r="29" spans="1:10" x14ac:dyDescent="0.2">
      <c r="E29" s="70"/>
      <c r="F29" s="70"/>
      <c r="G29" s="70"/>
      <c r="H29" s="70"/>
      <c r="I29" s="70"/>
      <c r="J29" s="59"/>
    </row>
    <row r="30" spans="1:10" x14ac:dyDescent="0.2">
      <c r="E30" s="70"/>
      <c r="F30" s="70"/>
      <c r="G30" s="70"/>
      <c r="H30" s="70"/>
      <c r="I30" s="70"/>
      <c r="J30" s="59"/>
    </row>
    <row r="31" spans="1:10" x14ac:dyDescent="0.2">
      <c r="E31" s="70"/>
      <c r="F31" s="70"/>
      <c r="G31" s="70"/>
      <c r="H31" s="70"/>
      <c r="I31" s="70"/>
      <c r="J31" s="59"/>
    </row>
    <row r="32" spans="1:10" x14ac:dyDescent="0.2">
      <c r="E32" s="70"/>
      <c r="F32" s="70"/>
      <c r="G32" s="70"/>
      <c r="H32" s="70"/>
      <c r="I32" s="70"/>
      <c r="J32" s="59"/>
    </row>
    <row r="33" spans="5:10" x14ac:dyDescent="0.2">
      <c r="E33" s="70"/>
      <c r="F33" s="70"/>
      <c r="G33" s="70"/>
      <c r="H33" s="70"/>
      <c r="I33" s="70"/>
      <c r="J33" s="59"/>
    </row>
    <row r="34" spans="5:10" x14ac:dyDescent="0.2">
      <c r="E34" s="70"/>
      <c r="F34" s="70"/>
      <c r="G34" s="70"/>
      <c r="H34" s="70"/>
      <c r="I34" s="70"/>
      <c r="J34" s="59"/>
    </row>
    <row r="35" spans="5:10" x14ac:dyDescent="0.2">
      <c r="E35" s="70"/>
      <c r="F35" s="70"/>
      <c r="G35" s="70"/>
      <c r="H35" s="70"/>
      <c r="I35" s="70"/>
      <c r="J35" s="59"/>
    </row>
    <row r="36" spans="5:10" x14ac:dyDescent="0.2">
      <c r="E36" s="70"/>
      <c r="F36" s="70"/>
      <c r="G36" s="70"/>
      <c r="H36" s="70"/>
      <c r="I36" s="70"/>
      <c r="J36" s="59"/>
    </row>
    <row r="37" spans="5:10" x14ac:dyDescent="0.2">
      <c r="E37" s="70"/>
      <c r="F37" s="70"/>
      <c r="G37" s="70"/>
      <c r="H37" s="70"/>
      <c r="I37" s="70"/>
      <c r="J37" s="59"/>
    </row>
    <row r="38" spans="5:10" x14ac:dyDescent="0.2">
      <c r="E38" s="70"/>
      <c r="F38" s="70"/>
      <c r="G38" s="70"/>
      <c r="H38" s="70"/>
      <c r="I38" s="70"/>
      <c r="J38" s="59"/>
    </row>
    <row r="39" spans="5:10" x14ac:dyDescent="0.2">
      <c r="E39" s="70"/>
      <c r="F39" s="70"/>
      <c r="G39" s="70"/>
      <c r="H39" s="70"/>
      <c r="I39" s="70"/>
      <c r="J39" s="59"/>
    </row>
    <row r="40" spans="5:10" x14ac:dyDescent="0.2">
      <c r="E40" s="70"/>
      <c r="F40" s="70"/>
      <c r="G40" s="70"/>
      <c r="H40" s="70"/>
      <c r="I40" s="70"/>
      <c r="J40" s="59"/>
    </row>
    <row r="41" spans="5:10" x14ac:dyDescent="0.2">
      <c r="E41" s="70"/>
      <c r="F41" s="70"/>
      <c r="G41" s="70"/>
      <c r="H41" s="70"/>
      <c r="I41" s="70"/>
      <c r="J41" s="59"/>
    </row>
    <row r="42" spans="5:10" x14ac:dyDescent="0.2">
      <c r="E42" s="70"/>
      <c r="F42" s="70"/>
      <c r="G42" s="70"/>
      <c r="H42" s="70"/>
      <c r="I42" s="70"/>
      <c r="J42" s="59"/>
    </row>
    <row r="43" spans="5:10" x14ac:dyDescent="0.2">
      <c r="E43" s="70"/>
      <c r="F43" s="70"/>
      <c r="G43" s="70"/>
      <c r="H43" s="70"/>
      <c r="I43" s="70"/>
      <c r="J43" s="59"/>
    </row>
    <row r="44" spans="5:10" x14ac:dyDescent="0.2">
      <c r="E44" s="70"/>
      <c r="F44" s="70"/>
      <c r="G44" s="70"/>
      <c r="H44" s="70"/>
      <c r="I44" s="70"/>
      <c r="J44" s="59"/>
    </row>
    <row r="45" spans="5:10" x14ac:dyDescent="0.2">
      <c r="E45" s="70"/>
      <c r="F45" s="70"/>
      <c r="G45" s="70"/>
      <c r="H45" s="70"/>
      <c r="I45" s="70"/>
      <c r="J45" s="59"/>
    </row>
    <row r="46" spans="5:10" x14ac:dyDescent="0.2">
      <c r="E46" s="70"/>
      <c r="F46" s="70"/>
      <c r="G46" s="70"/>
      <c r="H46" s="70"/>
      <c r="I46" s="70"/>
      <c r="J46" s="59"/>
    </row>
    <row r="47" spans="5:10" x14ac:dyDescent="0.2">
      <c r="E47" s="70"/>
      <c r="F47" s="70"/>
      <c r="G47" s="70"/>
      <c r="H47" s="70"/>
      <c r="I47" s="70"/>
      <c r="J47" s="59"/>
    </row>
    <row r="48" spans="5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18" customWidth="1"/>
    <col min="2" max="2" width="14.42578125" style="118" customWidth="1"/>
    <col min="3" max="3" width="38.28515625" style="142" customWidth="1"/>
    <col min="4" max="4" width="4.5703125" style="118" customWidth="1"/>
    <col min="5" max="5" width="10.5703125" style="118" customWidth="1"/>
    <col min="6" max="6" width="9.85546875" style="118" customWidth="1"/>
    <col min="7" max="7" width="12.7109375" style="118" customWidth="1"/>
    <col min="8" max="16384" width="9.140625" style="118"/>
  </cols>
  <sheetData>
    <row r="1" spans="1:7" ht="16.5" thickBot="1" x14ac:dyDescent="0.25">
      <c r="A1" s="238" t="s">
        <v>42</v>
      </c>
      <c r="B1" s="238"/>
      <c r="C1" s="239"/>
      <c r="D1" s="238"/>
      <c r="E1" s="238"/>
      <c r="F1" s="238"/>
      <c r="G1" s="238"/>
    </row>
    <row r="2" spans="1:7" ht="13.5" thickTop="1" x14ac:dyDescent="0.2">
      <c r="A2" s="119" t="s">
        <v>43</v>
      </c>
      <c r="B2" s="120"/>
      <c r="C2" s="240"/>
      <c r="D2" s="240"/>
      <c r="E2" s="240"/>
      <c r="F2" s="240"/>
      <c r="G2" s="241"/>
    </row>
    <row r="3" spans="1:7" x14ac:dyDescent="0.2">
      <c r="A3" s="121" t="s">
        <v>44</v>
      </c>
      <c r="B3" s="122"/>
      <c r="C3" s="242"/>
      <c r="D3" s="242"/>
      <c r="E3" s="242"/>
      <c r="F3" s="242"/>
      <c r="G3" s="243"/>
    </row>
    <row r="4" spans="1:7" ht="13.5" thickBot="1" x14ac:dyDescent="0.25">
      <c r="A4" s="123" t="s">
        <v>45</v>
      </c>
      <c r="B4" s="124"/>
      <c r="C4" s="244"/>
      <c r="D4" s="244"/>
      <c r="E4" s="244"/>
      <c r="F4" s="244"/>
      <c r="G4" s="245"/>
    </row>
    <row r="5" spans="1:7" ht="14.25" thickTop="1" thickBot="1" x14ac:dyDescent="0.25">
      <c r="B5" s="125"/>
      <c r="C5" s="126"/>
      <c r="D5" s="127"/>
    </row>
    <row r="6" spans="1:7" ht="13.5" thickBot="1" x14ac:dyDescent="0.25">
      <c r="A6" s="128" t="s">
        <v>46</v>
      </c>
      <c r="B6" s="129" t="s">
        <v>47</v>
      </c>
      <c r="C6" s="130" t="s">
        <v>48</v>
      </c>
      <c r="D6" s="131" t="s">
        <v>49</v>
      </c>
      <c r="E6" s="132" t="s">
        <v>50</v>
      </c>
      <c r="F6" s="133" t="s">
        <v>51</v>
      </c>
      <c r="G6" s="134" t="s">
        <v>52</v>
      </c>
    </row>
    <row r="7" spans="1:7" ht="14.25" thickTop="1" thickBot="1" x14ac:dyDescent="0.25">
      <c r="A7" s="135"/>
      <c r="B7" s="136"/>
      <c r="C7" s="137"/>
      <c r="D7" s="138"/>
      <c r="E7" s="139"/>
      <c r="F7" s="140"/>
      <c r="G7" s="14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D104"/>
  <sheetViews>
    <sheetView showGridLines="0" zoomScaleNormal="100" workbookViewId="0">
      <selection activeCell="T97" sqref="T97"/>
    </sheetView>
  </sheetViews>
  <sheetFormatPr defaultRowHeight="12.75" outlineLevelRow="1" x14ac:dyDescent="0.2"/>
  <cols>
    <col min="1" max="1" width="4.28515625" customWidth="1"/>
    <col min="2" max="2" width="14.42578125" style="176" customWidth="1"/>
    <col min="3" max="3" width="38.28515625" style="17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5" max="37" width="0" hidden="1" customWidth="1"/>
    <col min="49" max="49" width="73.42578125" customWidth="1"/>
  </cols>
  <sheetData>
    <row r="1" spans="1:56" ht="16.5" thickBot="1" x14ac:dyDescent="0.25">
      <c r="A1" s="238" t="s">
        <v>220</v>
      </c>
      <c r="B1" s="238"/>
      <c r="C1" s="239"/>
      <c r="D1" s="238"/>
      <c r="E1" s="238"/>
      <c r="F1" s="238"/>
      <c r="G1" s="238"/>
    </row>
    <row r="2" spans="1:56" ht="13.5" thickTop="1" x14ac:dyDescent="0.2">
      <c r="A2" s="119" t="s">
        <v>43</v>
      </c>
      <c r="B2" s="120" t="s">
        <v>225</v>
      </c>
      <c r="C2" s="258" t="s">
        <v>53</v>
      </c>
      <c r="D2" s="240"/>
      <c r="E2" s="240"/>
      <c r="F2" s="240"/>
      <c r="G2" s="241"/>
    </row>
    <row r="3" spans="1:56" x14ac:dyDescent="0.2">
      <c r="A3" s="121" t="s">
        <v>44</v>
      </c>
      <c r="B3" s="122" t="s">
        <v>224</v>
      </c>
      <c r="C3" s="259" t="s">
        <v>54</v>
      </c>
      <c r="D3" s="242"/>
      <c r="E3" s="242"/>
      <c r="F3" s="242"/>
      <c r="G3" s="243"/>
    </row>
    <row r="4" spans="1:56" ht="13.5" thickBot="1" x14ac:dyDescent="0.25">
      <c r="A4" s="172" t="s">
        <v>45</v>
      </c>
      <c r="B4" s="173" t="s">
        <v>55</v>
      </c>
      <c r="C4" s="260" t="s">
        <v>56</v>
      </c>
      <c r="D4" s="261"/>
      <c r="E4" s="261"/>
      <c r="F4" s="261"/>
      <c r="G4" s="262"/>
    </row>
    <row r="5" spans="1:56" ht="14.25" thickTop="1" thickBot="1" x14ac:dyDescent="0.25">
      <c r="A5" s="118"/>
      <c r="B5" s="125"/>
      <c r="C5" s="126"/>
      <c r="D5" s="127"/>
      <c r="E5" s="118"/>
      <c r="F5" s="118"/>
      <c r="G5" s="118"/>
    </row>
    <row r="6" spans="1:56" ht="14.25" thickTop="1" thickBot="1" x14ac:dyDescent="0.25">
      <c r="A6" s="180" t="s">
        <v>46</v>
      </c>
      <c r="B6" s="181" t="s">
        <v>47</v>
      </c>
      <c r="C6" s="182" t="s">
        <v>48</v>
      </c>
      <c r="D6" s="193" t="s">
        <v>49</v>
      </c>
      <c r="E6" s="194" t="s">
        <v>50</v>
      </c>
      <c r="F6" s="195" t="s">
        <v>51</v>
      </c>
      <c r="G6" s="196" t="s">
        <v>52</v>
      </c>
    </row>
    <row r="7" spans="1:56" x14ac:dyDescent="0.2">
      <c r="A7" s="197" t="s">
        <v>82</v>
      </c>
      <c r="B7" s="198" t="s">
        <v>62</v>
      </c>
      <c r="C7" s="199" t="s">
        <v>63</v>
      </c>
      <c r="D7" s="174"/>
      <c r="E7" s="175"/>
      <c r="F7" s="263">
        <f>SUM(G8:G28)</f>
        <v>0</v>
      </c>
      <c r="G7" s="264"/>
    </row>
    <row r="8" spans="1:56" outlineLevel="1" x14ac:dyDescent="0.2">
      <c r="A8" s="192">
        <v>1</v>
      </c>
      <c r="B8" s="183" t="s">
        <v>83</v>
      </c>
      <c r="C8" s="202" t="s">
        <v>84</v>
      </c>
      <c r="D8" s="185" t="s">
        <v>85</v>
      </c>
      <c r="E8" s="188">
        <v>257.7</v>
      </c>
      <c r="F8" s="191"/>
      <c r="G8" s="191">
        <f>E8*F8</f>
        <v>0</v>
      </c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</row>
    <row r="9" spans="1:56" outlineLevel="1" x14ac:dyDescent="0.2">
      <c r="A9" s="192">
        <v>2</v>
      </c>
      <c r="B9" s="183" t="s">
        <v>86</v>
      </c>
      <c r="C9" s="202" t="s">
        <v>87</v>
      </c>
      <c r="D9" s="185" t="s">
        <v>85</v>
      </c>
      <c r="E9" s="188">
        <v>0.75</v>
      </c>
      <c r="F9" s="191"/>
      <c r="G9" s="191">
        <f>E9*F9</f>
        <v>0</v>
      </c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</row>
    <row r="10" spans="1:56" outlineLevel="1" x14ac:dyDescent="0.2">
      <c r="A10" s="192"/>
      <c r="B10" s="183"/>
      <c r="C10" s="203" t="s">
        <v>88</v>
      </c>
      <c r="D10" s="186"/>
      <c r="E10" s="189">
        <v>0.75</v>
      </c>
      <c r="F10" s="191"/>
      <c r="G10" s="191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7"/>
      <c r="BD10" s="177"/>
    </row>
    <row r="11" spans="1:56" outlineLevel="1" x14ac:dyDescent="0.2">
      <c r="A11" s="192">
        <v>3</v>
      </c>
      <c r="B11" s="183" t="s">
        <v>89</v>
      </c>
      <c r="C11" s="202" t="s">
        <v>90</v>
      </c>
      <c r="D11" s="185" t="s">
        <v>85</v>
      </c>
      <c r="E11" s="188">
        <v>124.8</v>
      </c>
      <c r="F11" s="191"/>
      <c r="G11" s="191">
        <f>E11*F11</f>
        <v>0</v>
      </c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</row>
    <row r="12" spans="1:56" outlineLevel="1" x14ac:dyDescent="0.2">
      <c r="A12" s="192">
        <v>4</v>
      </c>
      <c r="B12" s="183" t="s">
        <v>91</v>
      </c>
      <c r="C12" s="202" t="s">
        <v>92</v>
      </c>
      <c r="D12" s="185" t="s">
        <v>93</v>
      </c>
      <c r="E12" s="188">
        <v>178.3</v>
      </c>
      <c r="F12" s="191"/>
      <c r="G12" s="191">
        <f>E12*F12</f>
        <v>0</v>
      </c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</row>
    <row r="13" spans="1:56" outlineLevel="1" x14ac:dyDescent="0.2">
      <c r="A13" s="192">
        <v>5</v>
      </c>
      <c r="B13" s="183" t="s">
        <v>94</v>
      </c>
      <c r="C13" s="202" t="s">
        <v>95</v>
      </c>
      <c r="D13" s="185" t="s">
        <v>96</v>
      </c>
      <c r="E13" s="188">
        <v>124.81</v>
      </c>
      <c r="F13" s="191"/>
      <c r="G13" s="191">
        <f>E13*F13</f>
        <v>0</v>
      </c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</row>
    <row r="14" spans="1:56" outlineLevel="1" x14ac:dyDescent="0.2">
      <c r="A14" s="192"/>
      <c r="B14" s="183"/>
      <c r="C14" s="203" t="s">
        <v>97</v>
      </c>
      <c r="D14" s="186"/>
      <c r="E14" s="189">
        <v>124.81</v>
      </c>
      <c r="F14" s="191"/>
      <c r="G14" s="191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</row>
    <row r="15" spans="1:56" outlineLevel="1" x14ac:dyDescent="0.2">
      <c r="A15" s="192">
        <v>6</v>
      </c>
      <c r="B15" s="183" t="s">
        <v>98</v>
      </c>
      <c r="C15" s="202" t="s">
        <v>99</v>
      </c>
      <c r="D15" s="185" t="s">
        <v>96</v>
      </c>
      <c r="E15" s="188">
        <v>0.52500000000000002</v>
      </c>
      <c r="F15" s="191"/>
      <c r="G15" s="191">
        <f>E15*F15</f>
        <v>0</v>
      </c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</row>
    <row r="16" spans="1:56" outlineLevel="1" x14ac:dyDescent="0.2">
      <c r="A16" s="192"/>
      <c r="B16" s="183"/>
      <c r="C16" s="203" t="s">
        <v>100</v>
      </c>
      <c r="D16" s="186"/>
      <c r="E16" s="189">
        <v>0.52500000000000002</v>
      </c>
      <c r="F16" s="191"/>
      <c r="G16" s="191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</row>
    <row r="17" spans="1:56" outlineLevel="1" x14ac:dyDescent="0.2">
      <c r="A17" s="192">
        <v>7</v>
      </c>
      <c r="B17" s="183" t="s">
        <v>101</v>
      </c>
      <c r="C17" s="202" t="s">
        <v>102</v>
      </c>
      <c r="D17" s="185" t="s">
        <v>93</v>
      </c>
      <c r="E17" s="188">
        <v>16</v>
      </c>
      <c r="F17" s="191"/>
      <c r="G17" s="191">
        <f>E17*F17</f>
        <v>0</v>
      </c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</row>
    <row r="18" spans="1:56" outlineLevel="1" x14ac:dyDescent="0.2">
      <c r="A18" s="192"/>
      <c r="B18" s="183"/>
      <c r="C18" s="203" t="s">
        <v>103</v>
      </c>
      <c r="D18" s="186"/>
      <c r="E18" s="189">
        <v>16</v>
      </c>
      <c r="F18" s="191"/>
      <c r="G18" s="191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</row>
    <row r="19" spans="1:56" outlineLevel="1" x14ac:dyDescent="0.2">
      <c r="A19" s="192">
        <v>8</v>
      </c>
      <c r="B19" s="183" t="s">
        <v>104</v>
      </c>
      <c r="C19" s="202" t="s">
        <v>105</v>
      </c>
      <c r="D19" s="185" t="s">
        <v>96</v>
      </c>
      <c r="E19" s="188">
        <v>125.33499999999999</v>
      </c>
      <c r="F19" s="191"/>
      <c r="G19" s="191">
        <f>E19*F19</f>
        <v>0</v>
      </c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</row>
    <row r="20" spans="1:56" outlineLevel="1" x14ac:dyDescent="0.2">
      <c r="A20" s="192"/>
      <c r="B20" s="183"/>
      <c r="C20" s="203" t="s">
        <v>106</v>
      </c>
      <c r="D20" s="186"/>
      <c r="E20" s="189">
        <v>125.33499999999999</v>
      </c>
      <c r="F20" s="191"/>
      <c r="G20" s="191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</row>
    <row r="21" spans="1:56" ht="22.5" outlineLevel="1" x14ac:dyDescent="0.2">
      <c r="A21" s="192">
        <v>9</v>
      </c>
      <c r="B21" s="183" t="s">
        <v>107</v>
      </c>
      <c r="C21" s="202" t="s">
        <v>108</v>
      </c>
      <c r="D21" s="185" t="s">
        <v>96</v>
      </c>
      <c r="E21" s="188">
        <v>125.33499999999999</v>
      </c>
      <c r="F21" s="191"/>
      <c r="G21" s="191">
        <f>E21*F21</f>
        <v>0</v>
      </c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</row>
    <row r="22" spans="1:56" outlineLevel="1" x14ac:dyDescent="0.2">
      <c r="A22" s="192">
        <v>10</v>
      </c>
      <c r="B22" s="183" t="s">
        <v>109</v>
      </c>
      <c r="C22" s="202" t="s">
        <v>110</v>
      </c>
      <c r="D22" s="185" t="s">
        <v>85</v>
      </c>
      <c r="E22" s="188">
        <v>312.02499999999998</v>
      </c>
      <c r="F22" s="191"/>
      <c r="G22" s="191">
        <f>E22*F22</f>
        <v>0</v>
      </c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</row>
    <row r="23" spans="1:56" outlineLevel="1" x14ac:dyDescent="0.2">
      <c r="A23" s="192"/>
      <c r="B23" s="183"/>
      <c r="C23" s="203" t="s">
        <v>111</v>
      </c>
      <c r="D23" s="186"/>
      <c r="E23" s="189">
        <v>312.02499999999998</v>
      </c>
      <c r="F23" s="191"/>
      <c r="G23" s="191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</row>
    <row r="24" spans="1:56" outlineLevel="1" x14ac:dyDescent="0.2">
      <c r="A24" s="192">
        <v>11</v>
      </c>
      <c r="B24" s="183" t="s">
        <v>112</v>
      </c>
      <c r="C24" s="202" t="s">
        <v>113</v>
      </c>
      <c r="D24" s="185" t="s">
        <v>96</v>
      </c>
      <c r="E24" s="188">
        <v>263.20350000000002</v>
      </c>
      <c r="F24" s="191"/>
      <c r="G24" s="191">
        <f>E24*F24</f>
        <v>0</v>
      </c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</row>
    <row r="25" spans="1:56" outlineLevel="1" x14ac:dyDescent="0.2">
      <c r="A25" s="192"/>
      <c r="B25" s="183"/>
      <c r="C25" s="203" t="s">
        <v>114</v>
      </c>
      <c r="D25" s="186"/>
      <c r="E25" s="189">
        <v>263.20350000000002</v>
      </c>
      <c r="F25" s="191"/>
      <c r="G25" s="191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</row>
    <row r="26" spans="1:56" outlineLevel="1" x14ac:dyDescent="0.2">
      <c r="A26" s="192">
        <v>12</v>
      </c>
      <c r="B26" s="183" t="s">
        <v>115</v>
      </c>
      <c r="C26" s="202" t="s">
        <v>116</v>
      </c>
      <c r="D26" s="185"/>
      <c r="E26" s="188">
        <v>58</v>
      </c>
      <c r="F26" s="191"/>
      <c r="G26" s="191">
        <f>E26*F26</f>
        <v>0</v>
      </c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</row>
    <row r="27" spans="1:56" outlineLevel="1" x14ac:dyDescent="0.2">
      <c r="A27" s="192">
        <v>13</v>
      </c>
      <c r="B27" s="183" t="s">
        <v>117</v>
      </c>
      <c r="C27" s="202" t="s">
        <v>118</v>
      </c>
      <c r="D27" s="185" t="s">
        <v>119</v>
      </c>
      <c r="E27" s="188">
        <v>0.73612999999999995</v>
      </c>
      <c r="F27" s="191"/>
      <c r="G27" s="191">
        <f>E27*F27</f>
        <v>0</v>
      </c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  <c r="BB27" s="177"/>
      <c r="BC27" s="177"/>
      <c r="BD27" s="177"/>
    </row>
    <row r="28" spans="1:56" outlineLevel="1" x14ac:dyDescent="0.2">
      <c r="A28" s="192"/>
      <c r="B28" s="183"/>
      <c r="C28" s="203" t="s">
        <v>120</v>
      </c>
      <c r="D28" s="186"/>
      <c r="E28" s="189">
        <v>0.73609999999999998</v>
      </c>
      <c r="F28" s="191"/>
      <c r="G28" s="191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</row>
    <row r="29" spans="1:56" x14ac:dyDescent="0.2">
      <c r="A29" s="178" t="s">
        <v>82</v>
      </c>
      <c r="B29" s="184" t="s">
        <v>64</v>
      </c>
      <c r="C29" s="204" t="s">
        <v>65</v>
      </c>
      <c r="D29" s="187"/>
      <c r="E29" s="190"/>
      <c r="F29" s="251">
        <f>SUM(G30:G37)</f>
        <v>0</v>
      </c>
      <c r="G29" s="252"/>
    </row>
    <row r="30" spans="1:56" outlineLevel="1" x14ac:dyDescent="0.2">
      <c r="A30" s="192">
        <v>14</v>
      </c>
      <c r="B30" s="183" t="s">
        <v>121</v>
      </c>
      <c r="C30" s="202" t="s">
        <v>122</v>
      </c>
      <c r="D30" s="185" t="s">
        <v>96</v>
      </c>
      <c r="E30" s="188">
        <v>0.84</v>
      </c>
      <c r="F30" s="191"/>
      <c r="G30" s="191">
        <f>E30*F30</f>
        <v>0</v>
      </c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</row>
    <row r="31" spans="1:56" outlineLevel="1" x14ac:dyDescent="0.2">
      <c r="A31" s="192"/>
      <c r="B31" s="183"/>
      <c r="C31" s="203" t="s">
        <v>123</v>
      </c>
      <c r="D31" s="186"/>
      <c r="E31" s="189">
        <v>0.84</v>
      </c>
      <c r="F31" s="191"/>
      <c r="G31" s="191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</row>
    <row r="32" spans="1:56" outlineLevel="1" x14ac:dyDescent="0.2">
      <c r="A32" s="192">
        <v>15</v>
      </c>
      <c r="B32" s="183" t="s">
        <v>124</v>
      </c>
      <c r="C32" s="202" t="s">
        <v>125</v>
      </c>
      <c r="D32" s="185" t="s">
        <v>85</v>
      </c>
      <c r="E32" s="188">
        <v>12.25</v>
      </c>
      <c r="F32" s="191"/>
      <c r="G32" s="191">
        <f>E32*F32</f>
        <v>0</v>
      </c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177"/>
      <c r="AZ32" s="177"/>
      <c r="BA32" s="177"/>
      <c r="BB32" s="177"/>
      <c r="BC32" s="177"/>
      <c r="BD32" s="177"/>
    </row>
    <row r="33" spans="1:56" outlineLevel="1" x14ac:dyDescent="0.2">
      <c r="A33" s="192"/>
      <c r="B33" s="183"/>
      <c r="C33" s="203" t="s">
        <v>126</v>
      </c>
      <c r="D33" s="186"/>
      <c r="E33" s="189">
        <v>12.25</v>
      </c>
      <c r="F33" s="191"/>
      <c r="G33" s="191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</row>
    <row r="34" spans="1:56" outlineLevel="1" x14ac:dyDescent="0.2">
      <c r="A34" s="192">
        <v>16</v>
      </c>
      <c r="B34" s="183" t="s">
        <v>127</v>
      </c>
      <c r="C34" s="202" t="s">
        <v>128</v>
      </c>
      <c r="D34" s="185" t="s">
        <v>85</v>
      </c>
      <c r="E34" s="188">
        <v>12.25</v>
      </c>
      <c r="F34" s="191"/>
      <c r="G34" s="191">
        <f>E34*F34</f>
        <v>0</v>
      </c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</row>
    <row r="35" spans="1:56" outlineLevel="1" x14ac:dyDescent="0.2">
      <c r="A35" s="192"/>
      <c r="B35" s="183"/>
      <c r="C35" s="253" t="s">
        <v>129</v>
      </c>
      <c r="D35" s="254"/>
      <c r="E35" s="255"/>
      <c r="F35" s="256"/>
      <c r="G35" s="25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9" t="str">
        <f>C35</f>
        <v>Včetně očištění, vytřídění a uložení bednicího materiálu.</v>
      </c>
      <c r="AX35" s="177"/>
      <c r="AY35" s="177"/>
      <c r="AZ35" s="177"/>
      <c r="BA35" s="177"/>
      <c r="BB35" s="177"/>
      <c r="BC35" s="177"/>
      <c r="BD35" s="177"/>
    </row>
    <row r="36" spans="1:56" outlineLevel="1" x14ac:dyDescent="0.2">
      <c r="A36" s="192">
        <v>17</v>
      </c>
      <c r="B36" s="183" t="s">
        <v>130</v>
      </c>
      <c r="C36" s="202" t="s">
        <v>131</v>
      </c>
      <c r="D36" s="185" t="s">
        <v>132</v>
      </c>
      <c r="E36" s="188">
        <v>5.9720000000000002E-2</v>
      </c>
      <c r="F36" s="191"/>
      <c r="G36" s="191">
        <f>E36*F36</f>
        <v>0</v>
      </c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</row>
    <row r="37" spans="1:56" outlineLevel="1" x14ac:dyDescent="0.2">
      <c r="A37" s="192"/>
      <c r="B37" s="183"/>
      <c r="C37" s="203" t="s">
        <v>133</v>
      </c>
      <c r="D37" s="186"/>
      <c r="E37" s="189">
        <v>5.9700000000000003E-2</v>
      </c>
      <c r="F37" s="191"/>
      <c r="G37" s="191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</row>
    <row r="38" spans="1:56" x14ac:dyDescent="0.2">
      <c r="A38" s="178" t="s">
        <v>82</v>
      </c>
      <c r="B38" s="184" t="s">
        <v>66</v>
      </c>
      <c r="C38" s="204" t="s">
        <v>67</v>
      </c>
      <c r="D38" s="187"/>
      <c r="E38" s="190"/>
      <c r="F38" s="251">
        <f>SUM(G39:G61)</f>
        <v>0</v>
      </c>
      <c r="G38" s="252"/>
    </row>
    <row r="39" spans="1:56" outlineLevel="1" x14ac:dyDescent="0.2">
      <c r="A39" s="192">
        <v>18</v>
      </c>
      <c r="B39" s="183" t="s">
        <v>134</v>
      </c>
      <c r="C39" s="202" t="s">
        <v>135</v>
      </c>
      <c r="D39" s="185" t="s">
        <v>85</v>
      </c>
      <c r="E39" s="188">
        <v>257.7</v>
      </c>
      <c r="F39" s="191"/>
      <c r="G39" s="191">
        <f>E39*F39</f>
        <v>0</v>
      </c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</row>
    <row r="40" spans="1:56" outlineLevel="1" x14ac:dyDescent="0.2">
      <c r="A40" s="192"/>
      <c r="B40" s="183"/>
      <c r="C40" s="203" t="s">
        <v>136</v>
      </c>
      <c r="D40" s="186"/>
      <c r="E40" s="189">
        <v>257.7</v>
      </c>
      <c r="F40" s="191"/>
      <c r="G40" s="191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7"/>
      <c r="BD40" s="177"/>
    </row>
    <row r="41" spans="1:56" outlineLevel="1" x14ac:dyDescent="0.2">
      <c r="A41" s="192">
        <v>19</v>
      </c>
      <c r="B41" s="183" t="s">
        <v>137</v>
      </c>
      <c r="C41" s="202" t="s">
        <v>138</v>
      </c>
      <c r="D41" s="185" t="s">
        <v>85</v>
      </c>
      <c r="E41" s="188">
        <v>22.4</v>
      </c>
      <c r="F41" s="191"/>
      <c r="G41" s="191">
        <f>E41*F41</f>
        <v>0</v>
      </c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</row>
    <row r="42" spans="1:56" outlineLevel="1" x14ac:dyDescent="0.2">
      <c r="A42" s="192"/>
      <c r="B42" s="183"/>
      <c r="C42" s="203" t="s">
        <v>139</v>
      </c>
      <c r="D42" s="186"/>
      <c r="E42" s="189">
        <v>22.4</v>
      </c>
      <c r="F42" s="191"/>
      <c r="G42" s="191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</row>
    <row r="43" spans="1:56" outlineLevel="1" x14ac:dyDescent="0.2">
      <c r="A43" s="192">
        <v>20</v>
      </c>
      <c r="B43" s="183" t="s">
        <v>140</v>
      </c>
      <c r="C43" s="202" t="s">
        <v>141</v>
      </c>
      <c r="D43" s="185" t="s">
        <v>85</v>
      </c>
      <c r="E43" s="188">
        <v>289.625</v>
      </c>
      <c r="F43" s="191"/>
      <c r="G43" s="191">
        <f>E43*F43</f>
        <v>0</v>
      </c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</row>
    <row r="44" spans="1:56" outlineLevel="1" x14ac:dyDescent="0.2">
      <c r="A44" s="192"/>
      <c r="B44" s="183"/>
      <c r="C44" s="203" t="s">
        <v>111</v>
      </c>
      <c r="D44" s="186"/>
      <c r="E44" s="189">
        <v>312.02499999999998</v>
      </c>
      <c r="F44" s="191"/>
      <c r="G44" s="191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  <c r="BB44" s="177"/>
      <c r="BC44" s="177"/>
      <c r="BD44" s="177"/>
    </row>
    <row r="45" spans="1:56" outlineLevel="1" x14ac:dyDescent="0.2">
      <c r="A45" s="192"/>
      <c r="B45" s="183"/>
      <c r="C45" s="203" t="s">
        <v>142</v>
      </c>
      <c r="D45" s="186"/>
      <c r="E45" s="189">
        <v>-22.4</v>
      </c>
      <c r="F45" s="191"/>
      <c r="G45" s="191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7"/>
      <c r="BD45" s="177"/>
    </row>
    <row r="46" spans="1:56" outlineLevel="1" x14ac:dyDescent="0.2">
      <c r="A46" s="192">
        <v>21</v>
      </c>
      <c r="B46" s="183" t="s">
        <v>143</v>
      </c>
      <c r="C46" s="202" t="s">
        <v>144</v>
      </c>
      <c r="D46" s="185" t="s">
        <v>85</v>
      </c>
      <c r="E46" s="188">
        <v>124.8</v>
      </c>
      <c r="F46" s="191"/>
      <c r="G46" s="191">
        <f>E46*F46</f>
        <v>0</v>
      </c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  <c r="BB46" s="177"/>
      <c r="BC46" s="177"/>
      <c r="BD46" s="177"/>
    </row>
    <row r="47" spans="1:56" outlineLevel="1" x14ac:dyDescent="0.2">
      <c r="A47" s="192">
        <v>22</v>
      </c>
      <c r="B47" s="183" t="s">
        <v>145</v>
      </c>
      <c r="C47" s="202" t="s">
        <v>146</v>
      </c>
      <c r="D47" s="185" t="s">
        <v>85</v>
      </c>
      <c r="E47" s="188">
        <v>124.8</v>
      </c>
      <c r="F47" s="191"/>
      <c r="G47" s="191">
        <f>E47*F47</f>
        <v>0</v>
      </c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  <c r="BB47" s="177"/>
      <c r="BC47" s="177"/>
      <c r="BD47" s="177"/>
    </row>
    <row r="48" spans="1:56" outlineLevel="1" x14ac:dyDescent="0.2">
      <c r="A48" s="192">
        <v>23</v>
      </c>
      <c r="B48" s="183" t="s">
        <v>147</v>
      </c>
      <c r="C48" s="202" t="s">
        <v>148</v>
      </c>
      <c r="D48" s="185" t="s">
        <v>85</v>
      </c>
      <c r="E48" s="188">
        <v>213.8</v>
      </c>
      <c r="F48" s="191"/>
      <c r="G48" s="191">
        <f>E48*F48</f>
        <v>0</v>
      </c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  <c r="BB48" s="177"/>
      <c r="BC48" s="177"/>
      <c r="BD48" s="177"/>
    </row>
    <row r="49" spans="1:56" outlineLevel="1" x14ac:dyDescent="0.2">
      <c r="A49" s="192"/>
      <c r="B49" s="183"/>
      <c r="C49" s="203" t="s">
        <v>149</v>
      </c>
      <c r="D49" s="186"/>
      <c r="E49" s="189">
        <v>213.8</v>
      </c>
      <c r="F49" s="191"/>
      <c r="G49" s="191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</row>
    <row r="50" spans="1:56" outlineLevel="1" x14ac:dyDescent="0.2">
      <c r="A50" s="192">
        <v>24</v>
      </c>
      <c r="B50" s="183" t="s">
        <v>150</v>
      </c>
      <c r="C50" s="202" t="s">
        <v>151</v>
      </c>
      <c r="D50" s="185" t="s">
        <v>85</v>
      </c>
      <c r="E50" s="188">
        <v>18.5</v>
      </c>
      <c r="F50" s="191"/>
      <c r="G50" s="191">
        <f>E50*F50</f>
        <v>0</v>
      </c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  <c r="BB50" s="177"/>
      <c r="BC50" s="177"/>
      <c r="BD50" s="177"/>
    </row>
    <row r="51" spans="1:56" outlineLevel="1" x14ac:dyDescent="0.2">
      <c r="A51" s="192"/>
      <c r="B51" s="183"/>
      <c r="C51" s="203" t="s">
        <v>152</v>
      </c>
      <c r="D51" s="186"/>
      <c r="E51" s="189">
        <v>18.5</v>
      </c>
      <c r="F51" s="191"/>
      <c r="G51" s="191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  <c r="BB51" s="177"/>
      <c r="BC51" s="177"/>
      <c r="BD51" s="177"/>
    </row>
    <row r="52" spans="1:56" outlineLevel="1" x14ac:dyDescent="0.2">
      <c r="A52" s="192">
        <v>25</v>
      </c>
      <c r="B52" s="183" t="s">
        <v>153</v>
      </c>
      <c r="C52" s="202" t="s">
        <v>154</v>
      </c>
      <c r="D52" s="185" t="s">
        <v>93</v>
      </c>
      <c r="E52" s="188">
        <v>179.7</v>
      </c>
      <c r="F52" s="191"/>
      <c r="G52" s="191">
        <f>E52*F52</f>
        <v>0</v>
      </c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  <c r="BB52" s="177"/>
      <c r="BC52" s="177"/>
      <c r="BD52" s="177"/>
    </row>
    <row r="53" spans="1:56" outlineLevel="1" x14ac:dyDescent="0.2">
      <c r="A53" s="192"/>
      <c r="B53" s="183"/>
      <c r="C53" s="203" t="s">
        <v>155</v>
      </c>
      <c r="D53" s="186"/>
      <c r="E53" s="189">
        <v>179.7</v>
      </c>
      <c r="F53" s="191"/>
      <c r="G53" s="191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  <c r="BB53" s="177"/>
      <c r="BC53" s="177"/>
      <c r="BD53" s="177"/>
    </row>
    <row r="54" spans="1:56" outlineLevel="1" x14ac:dyDescent="0.2">
      <c r="A54" s="192">
        <v>26</v>
      </c>
      <c r="B54" s="183" t="s">
        <v>156</v>
      </c>
      <c r="C54" s="202" t="s">
        <v>157</v>
      </c>
      <c r="D54" s="185" t="s">
        <v>85</v>
      </c>
      <c r="E54" s="188">
        <v>217.845</v>
      </c>
      <c r="F54" s="191"/>
      <c r="G54" s="191">
        <f>E54*F54</f>
        <v>0</v>
      </c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  <c r="BB54" s="177"/>
      <c r="BC54" s="177"/>
      <c r="BD54" s="177"/>
    </row>
    <row r="55" spans="1:56" outlineLevel="1" x14ac:dyDescent="0.2">
      <c r="A55" s="192"/>
      <c r="B55" s="183"/>
      <c r="C55" s="203" t="s">
        <v>158</v>
      </c>
      <c r="D55" s="186"/>
      <c r="E55" s="189">
        <v>217.845</v>
      </c>
      <c r="F55" s="191"/>
      <c r="G55" s="191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</row>
    <row r="56" spans="1:56" ht="22.5" outlineLevel="1" x14ac:dyDescent="0.2">
      <c r="A56" s="192">
        <v>27</v>
      </c>
      <c r="B56" s="183" t="s">
        <v>159</v>
      </c>
      <c r="C56" s="202" t="s">
        <v>160</v>
      </c>
      <c r="D56" s="185" t="s">
        <v>85</v>
      </c>
      <c r="E56" s="188">
        <v>2.3690000000000002</v>
      </c>
      <c r="F56" s="191"/>
      <c r="G56" s="191">
        <f>E56*F56</f>
        <v>0</v>
      </c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  <c r="BB56" s="177"/>
      <c r="BC56" s="177"/>
      <c r="BD56" s="177"/>
    </row>
    <row r="57" spans="1:56" outlineLevel="1" x14ac:dyDescent="0.2">
      <c r="A57" s="192"/>
      <c r="B57" s="183"/>
      <c r="C57" s="203" t="s">
        <v>161</v>
      </c>
      <c r="D57" s="186"/>
      <c r="E57" s="189">
        <v>2.3690000000000002</v>
      </c>
      <c r="F57" s="191"/>
      <c r="G57" s="191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</row>
    <row r="58" spans="1:56" ht="22.5" outlineLevel="1" x14ac:dyDescent="0.2">
      <c r="A58" s="192">
        <v>28</v>
      </c>
      <c r="B58" s="183" t="s">
        <v>162</v>
      </c>
      <c r="C58" s="202" t="s">
        <v>163</v>
      </c>
      <c r="D58" s="185" t="s">
        <v>85</v>
      </c>
      <c r="E58" s="188">
        <v>13.183999999999999</v>
      </c>
      <c r="F58" s="191"/>
      <c r="G58" s="191">
        <f>E58*F58</f>
        <v>0</v>
      </c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</row>
    <row r="59" spans="1:56" outlineLevel="1" x14ac:dyDescent="0.2">
      <c r="A59" s="192"/>
      <c r="B59" s="183"/>
      <c r="C59" s="203" t="s">
        <v>164</v>
      </c>
      <c r="D59" s="186"/>
      <c r="E59" s="189">
        <v>13.183999999999999</v>
      </c>
      <c r="F59" s="191"/>
      <c r="G59" s="191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  <c r="BB59" s="177"/>
      <c r="BC59" s="177"/>
      <c r="BD59" s="177"/>
    </row>
    <row r="60" spans="1:56" outlineLevel="1" x14ac:dyDescent="0.2">
      <c r="A60" s="192">
        <v>29</v>
      </c>
      <c r="B60" s="183" t="s">
        <v>165</v>
      </c>
      <c r="C60" s="202" t="s">
        <v>166</v>
      </c>
      <c r="D60" s="185" t="s">
        <v>85</v>
      </c>
      <c r="E60" s="188">
        <v>5.8710000000000004</v>
      </c>
      <c r="F60" s="191"/>
      <c r="G60" s="191">
        <f>E60*F60</f>
        <v>0</v>
      </c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  <c r="BB60" s="177"/>
      <c r="BC60" s="177"/>
      <c r="BD60" s="177"/>
    </row>
    <row r="61" spans="1:56" outlineLevel="1" x14ac:dyDescent="0.2">
      <c r="A61" s="192"/>
      <c r="B61" s="183"/>
      <c r="C61" s="203" t="s">
        <v>167</v>
      </c>
      <c r="D61" s="186"/>
      <c r="E61" s="189">
        <v>5.8710000000000004</v>
      </c>
      <c r="F61" s="191"/>
      <c r="G61" s="191"/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  <c r="AX61" s="177"/>
      <c r="AY61" s="177"/>
      <c r="AZ61" s="177"/>
      <c r="BA61" s="177"/>
      <c r="BB61" s="177"/>
      <c r="BC61" s="177"/>
      <c r="BD61" s="177"/>
    </row>
    <row r="62" spans="1:56" x14ac:dyDescent="0.2">
      <c r="A62" s="178" t="s">
        <v>82</v>
      </c>
      <c r="B62" s="184" t="s">
        <v>68</v>
      </c>
      <c r="C62" s="204" t="s">
        <v>69</v>
      </c>
      <c r="D62" s="187"/>
      <c r="E62" s="190"/>
      <c r="F62" s="251">
        <f>SUM(G63:G63)</f>
        <v>0</v>
      </c>
      <c r="G62" s="252"/>
    </row>
    <row r="63" spans="1:56" outlineLevel="1" x14ac:dyDescent="0.2">
      <c r="A63" s="192">
        <v>30</v>
      </c>
      <c r="B63" s="183" t="s">
        <v>168</v>
      </c>
      <c r="C63" s="202" t="s">
        <v>169</v>
      </c>
      <c r="D63" s="185" t="s">
        <v>170</v>
      </c>
      <c r="E63" s="188">
        <v>2</v>
      </c>
      <c r="F63" s="191"/>
      <c r="G63" s="191">
        <f>E63*F63</f>
        <v>0</v>
      </c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  <c r="BB63" s="177"/>
      <c r="BC63" s="177"/>
      <c r="BD63" s="177"/>
    </row>
    <row r="64" spans="1:56" x14ac:dyDescent="0.2">
      <c r="A64" s="178" t="s">
        <v>82</v>
      </c>
      <c r="B64" s="184" t="s">
        <v>70</v>
      </c>
      <c r="C64" s="204" t="s">
        <v>71</v>
      </c>
      <c r="D64" s="187"/>
      <c r="E64" s="190"/>
      <c r="F64" s="251">
        <f>SUM(G65:G82)</f>
        <v>0</v>
      </c>
      <c r="G64" s="252"/>
    </row>
    <row r="65" spans="1:56" outlineLevel="1" x14ac:dyDescent="0.2">
      <c r="A65" s="192">
        <v>31</v>
      </c>
      <c r="B65" s="183" t="s">
        <v>171</v>
      </c>
      <c r="C65" s="202" t="s">
        <v>172</v>
      </c>
      <c r="D65" s="185" t="s">
        <v>93</v>
      </c>
      <c r="E65" s="188">
        <v>5</v>
      </c>
      <c r="F65" s="191"/>
      <c r="G65" s="191">
        <f>E65*F65</f>
        <v>0</v>
      </c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</row>
    <row r="66" spans="1:56" ht="22.5" outlineLevel="1" x14ac:dyDescent="0.2">
      <c r="A66" s="192">
        <v>32</v>
      </c>
      <c r="B66" s="183" t="s">
        <v>173</v>
      </c>
      <c r="C66" s="202" t="s">
        <v>174</v>
      </c>
      <c r="D66" s="185" t="s">
        <v>93</v>
      </c>
      <c r="E66" s="188">
        <v>173.3</v>
      </c>
      <c r="F66" s="191"/>
      <c r="G66" s="191">
        <f>E66*F66</f>
        <v>0</v>
      </c>
      <c r="H66" s="177"/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177"/>
      <c r="AL66" s="177"/>
      <c r="AM66" s="177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  <c r="AX66" s="177"/>
      <c r="AY66" s="177"/>
      <c r="AZ66" s="177"/>
      <c r="BA66" s="177"/>
      <c r="BB66" s="177"/>
      <c r="BC66" s="177"/>
      <c r="BD66" s="177"/>
    </row>
    <row r="67" spans="1:56" outlineLevel="1" x14ac:dyDescent="0.2">
      <c r="A67" s="192">
        <v>33</v>
      </c>
      <c r="B67" s="183" t="s">
        <v>226</v>
      </c>
      <c r="C67" s="202" t="s">
        <v>227</v>
      </c>
      <c r="D67" s="185" t="s">
        <v>93</v>
      </c>
      <c r="E67" s="188">
        <v>5</v>
      </c>
      <c r="F67" s="191"/>
      <c r="G67" s="191">
        <f>E67*F67</f>
        <v>0</v>
      </c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  <c r="AA67" s="177"/>
      <c r="AB67" s="177"/>
      <c r="AC67" s="177"/>
      <c r="AD67" s="177"/>
      <c r="AE67" s="177"/>
      <c r="AF67" s="177"/>
      <c r="AG67" s="177"/>
      <c r="AH67" s="177"/>
      <c r="AI67" s="177"/>
      <c r="AJ67" s="177"/>
      <c r="AK67" s="177"/>
      <c r="AL67" s="177"/>
      <c r="AM67" s="177"/>
      <c r="AN67" s="177"/>
      <c r="AO67" s="177"/>
      <c r="AP67" s="177"/>
      <c r="AQ67" s="177"/>
      <c r="AR67" s="177"/>
      <c r="AS67" s="177"/>
      <c r="AT67" s="177"/>
      <c r="AU67" s="177"/>
      <c r="AV67" s="177"/>
      <c r="AW67" s="177"/>
      <c r="AX67" s="177"/>
      <c r="AY67" s="177"/>
      <c r="AZ67" s="177"/>
      <c r="BA67" s="177"/>
      <c r="BB67" s="177"/>
      <c r="BC67" s="177"/>
      <c r="BD67" s="177"/>
    </row>
    <row r="68" spans="1:56" outlineLevel="1" x14ac:dyDescent="0.2">
      <c r="A68" s="192">
        <v>34</v>
      </c>
      <c r="B68" s="183" t="s">
        <v>175</v>
      </c>
      <c r="C68" s="202" t="s">
        <v>176</v>
      </c>
      <c r="D68" s="185" t="s">
        <v>93</v>
      </c>
      <c r="E68" s="188">
        <v>241.3</v>
      </c>
      <c r="F68" s="191"/>
      <c r="G68" s="191">
        <f>E68*F68</f>
        <v>0</v>
      </c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  <c r="U68" s="177"/>
      <c r="V68" s="177"/>
      <c r="W68" s="177"/>
      <c r="X68" s="177"/>
      <c r="Y68" s="177"/>
      <c r="Z68" s="177"/>
      <c r="AA68" s="177"/>
      <c r="AB68" s="177"/>
      <c r="AC68" s="177"/>
      <c r="AD68" s="177"/>
      <c r="AE68" s="177"/>
      <c r="AF68" s="177"/>
      <c r="AG68" s="177"/>
      <c r="AH68" s="177"/>
      <c r="AI68" s="177"/>
      <c r="AJ68" s="177"/>
      <c r="AK68" s="177"/>
      <c r="AL68" s="177"/>
      <c r="AM68" s="177"/>
      <c r="AN68" s="177"/>
      <c r="AO68" s="177"/>
      <c r="AP68" s="177"/>
      <c r="AQ68" s="177"/>
      <c r="AR68" s="177"/>
      <c r="AS68" s="177"/>
      <c r="AT68" s="177"/>
      <c r="AU68" s="177"/>
      <c r="AV68" s="177"/>
      <c r="AW68" s="177"/>
      <c r="AX68" s="177"/>
      <c r="AY68" s="177"/>
      <c r="AZ68" s="177"/>
      <c r="BA68" s="177"/>
      <c r="BB68" s="177"/>
      <c r="BC68" s="177"/>
      <c r="BD68" s="177"/>
    </row>
    <row r="69" spans="1:56" outlineLevel="1" x14ac:dyDescent="0.2">
      <c r="A69" s="192"/>
      <c r="B69" s="183"/>
      <c r="C69" s="203" t="s">
        <v>229</v>
      </c>
      <c r="D69" s="186"/>
      <c r="E69" s="189">
        <v>241.3</v>
      </c>
      <c r="F69" s="191"/>
      <c r="G69" s="191"/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7"/>
      <c r="V69" s="177"/>
      <c r="W69" s="177"/>
      <c r="X69" s="177"/>
      <c r="Y69" s="177"/>
      <c r="Z69" s="177"/>
      <c r="AA69" s="177"/>
      <c r="AB69" s="177"/>
      <c r="AC69" s="177"/>
      <c r="AD69" s="177"/>
      <c r="AE69" s="177"/>
      <c r="AF69" s="177"/>
      <c r="AG69" s="177"/>
      <c r="AH69" s="177"/>
      <c r="AI69" s="177"/>
      <c r="AJ69" s="177"/>
      <c r="AK69" s="177"/>
      <c r="AL69" s="177"/>
      <c r="AM69" s="177"/>
      <c r="AN69" s="177"/>
      <c r="AO69" s="177"/>
      <c r="AP69" s="177"/>
      <c r="AQ69" s="177"/>
      <c r="AR69" s="177"/>
      <c r="AS69" s="177"/>
      <c r="AT69" s="177"/>
      <c r="AU69" s="177"/>
      <c r="AV69" s="177"/>
      <c r="AW69" s="177"/>
      <c r="AX69" s="177"/>
      <c r="AY69" s="177"/>
      <c r="AZ69" s="177"/>
      <c r="BA69" s="177"/>
      <c r="BB69" s="177"/>
      <c r="BC69" s="177"/>
      <c r="BD69" s="177"/>
    </row>
    <row r="70" spans="1:56" outlineLevel="1" x14ac:dyDescent="0.2">
      <c r="A70" s="192">
        <v>35</v>
      </c>
      <c r="B70" s="183" t="s">
        <v>177</v>
      </c>
      <c r="C70" s="202" t="s">
        <v>178</v>
      </c>
      <c r="D70" s="185" t="s">
        <v>96</v>
      </c>
      <c r="E70" s="188">
        <v>9.6519999999999992</v>
      </c>
      <c r="F70" s="191"/>
      <c r="G70" s="191">
        <f>E70*F70</f>
        <v>0</v>
      </c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7"/>
      <c r="AK70" s="177"/>
      <c r="AL70" s="177"/>
      <c r="AM70" s="177"/>
      <c r="AN70" s="177"/>
      <c r="AO70" s="177"/>
      <c r="AP70" s="177"/>
      <c r="AQ70" s="177"/>
      <c r="AR70" s="177"/>
      <c r="AS70" s="177"/>
      <c r="AT70" s="177"/>
      <c r="AU70" s="177"/>
      <c r="AV70" s="177"/>
      <c r="AW70" s="177"/>
      <c r="AX70" s="177"/>
      <c r="AY70" s="177"/>
      <c r="AZ70" s="177"/>
      <c r="BA70" s="177"/>
      <c r="BB70" s="177"/>
      <c r="BC70" s="177"/>
      <c r="BD70" s="177"/>
    </row>
    <row r="71" spans="1:56" outlineLevel="1" x14ac:dyDescent="0.2">
      <c r="A71" s="192"/>
      <c r="B71" s="183"/>
      <c r="C71" s="203" t="s">
        <v>230</v>
      </c>
      <c r="D71" s="186"/>
      <c r="E71" s="189">
        <v>9.6519999999999992</v>
      </c>
      <c r="F71" s="191"/>
      <c r="G71" s="191"/>
      <c r="H71" s="177"/>
      <c r="I71" s="177"/>
      <c r="J71" s="177"/>
      <c r="K71" s="177"/>
      <c r="L71" s="177"/>
      <c r="M71" s="177"/>
      <c r="N71" s="177"/>
      <c r="O71" s="177"/>
      <c r="P71" s="177"/>
      <c r="Q71" s="177"/>
      <c r="R71" s="177"/>
      <c r="S71" s="177"/>
      <c r="T71" s="177"/>
      <c r="U71" s="177"/>
      <c r="V71" s="177"/>
      <c r="W71" s="177"/>
      <c r="X71" s="177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/>
      <c r="AJ71" s="177"/>
      <c r="AK71" s="177"/>
      <c r="AL71" s="177"/>
      <c r="AM71" s="177"/>
      <c r="AN71" s="177"/>
      <c r="AO71" s="177"/>
      <c r="AP71" s="177"/>
      <c r="AQ71" s="177"/>
      <c r="AR71" s="177"/>
      <c r="AS71" s="177"/>
      <c r="AT71" s="177"/>
      <c r="AU71" s="177"/>
      <c r="AV71" s="177"/>
      <c r="AW71" s="177"/>
      <c r="AX71" s="177"/>
      <c r="AY71" s="177"/>
      <c r="AZ71" s="177"/>
      <c r="BA71" s="177"/>
      <c r="BB71" s="177"/>
      <c r="BC71" s="177"/>
      <c r="BD71" s="177"/>
    </row>
    <row r="72" spans="1:56" outlineLevel="1" x14ac:dyDescent="0.2">
      <c r="A72" s="192">
        <v>36</v>
      </c>
      <c r="B72" s="183" t="s">
        <v>179</v>
      </c>
      <c r="C72" s="202" t="s">
        <v>180</v>
      </c>
      <c r="D72" s="185" t="s">
        <v>93</v>
      </c>
      <c r="E72" s="188">
        <v>179.7</v>
      </c>
      <c r="F72" s="191"/>
      <c r="G72" s="191">
        <f>E72*F72</f>
        <v>0</v>
      </c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  <c r="AR72" s="177"/>
      <c r="AS72" s="177"/>
      <c r="AT72" s="177"/>
      <c r="AU72" s="177"/>
      <c r="AV72" s="177"/>
      <c r="AW72" s="177"/>
      <c r="AX72" s="177"/>
      <c r="AY72" s="177"/>
      <c r="AZ72" s="177"/>
      <c r="BA72" s="177"/>
      <c r="BB72" s="177"/>
      <c r="BC72" s="177"/>
      <c r="BD72" s="177"/>
    </row>
    <row r="73" spans="1:56" ht="22.5" outlineLevel="1" x14ac:dyDescent="0.2">
      <c r="A73" s="192">
        <v>37</v>
      </c>
      <c r="B73" s="183" t="s">
        <v>181</v>
      </c>
      <c r="C73" s="202" t="s">
        <v>182</v>
      </c>
      <c r="D73" s="185" t="s">
        <v>170</v>
      </c>
      <c r="E73" s="188">
        <v>59.74</v>
      </c>
      <c r="F73" s="191"/>
      <c r="G73" s="191">
        <f>E73*F73</f>
        <v>0</v>
      </c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7"/>
      <c r="U73" s="177"/>
      <c r="V73" s="177"/>
      <c r="W73" s="177"/>
      <c r="X73" s="177"/>
      <c r="Y73" s="177"/>
      <c r="Z73" s="177"/>
      <c r="AA73" s="177"/>
      <c r="AB73" s="177"/>
      <c r="AC73" s="177"/>
      <c r="AD73" s="177"/>
      <c r="AE73" s="177"/>
      <c r="AF73" s="177"/>
      <c r="AG73" s="177"/>
      <c r="AH73" s="177"/>
      <c r="AI73" s="177"/>
      <c r="AJ73" s="177"/>
      <c r="AK73" s="177"/>
      <c r="AL73" s="177"/>
      <c r="AM73" s="177"/>
      <c r="AN73" s="177"/>
      <c r="AO73" s="177"/>
      <c r="AP73" s="177"/>
      <c r="AQ73" s="177"/>
      <c r="AR73" s="177"/>
      <c r="AS73" s="177"/>
      <c r="AT73" s="177"/>
      <c r="AU73" s="177"/>
      <c r="AV73" s="177"/>
      <c r="AW73" s="177"/>
      <c r="AX73" s="177"/>
      <c r="AY73" s="177"/>
      <c r="AZ73" s="177"/>
      <c r="BA73" s="177"/>
      <c r="BB73" s="177"/>
      <c r="BC73" s="177"/>
      <c r="BD73" s="177"/>
    </row>
    <row r="74" spans="1:56" outlineLevel="1" x14ac:dyDescent="0.2">
      <c r="A74" s="192"/>
      <c r="B74" s="183"/>
      <c r="C74" s="203" t="s">
        <v>183</v>
      </c>
      <c r="D74" s="186"/>
      <c r="E74" s="189">
        <v>59.74</v>
      </c>
      <c r="F74" s="191"/>
      <c r="G74" s="191"/>
      <c r="H74" s="177"/>
      <c r="I74" s="177"/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7"/>
      <c r="BA74" s="177"/>
      <c r="BB74" s="177"/>
      <c r="BC74" s="177"/>
      <c r="BD74" s="177"/>
    </row>
    <row r="75" spans="1:56" outlineLevel="1" x14ac:dyDescent="0.2">
      <c r="A75" s="192">
        <v>38</v>
      </c>
      <c r="B75" s="183" t="s">
        <v>184</v>
      </c>
      <c r="C75" s="202" t="s">
        <v>185</v>
      </c>
      <c r="D75" s="185" t="s">
        <v>170</v>
      </c>
      <c r="E75" s="188">
        <v>39.448999999999998</v>
      </c>
      <c r="F75" s="191"/>
      <c r="G75" s="191">
        <f>E75*F75</f>
        <v>0</v>
      </c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/>
      <c r="BA75" s="177"/>
      <c r="BB75" s="177"/>
      <c r="BC75" s="177"/>
      <c r="BD75" s="177"/>
    </row>
    <row r="76" spans="1:56" outlineLevel="1" x14ac:dyDescent="0.2">
      <c r="A76" s="192"/>
      <c r="B76" s="183"/>
      <c r="C76" s="203" t="s">
        <v>186</v>
      </c>
      <c r="D76" s="186"/>
      <c r="E76" s="189">
        <v>39.448999999999998</v>
      </c>
      <c r="F76" s="191"/>
      <c r="G76" s="191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177"/>
      <c r="AR76" s="177"/>
      <c r="AS76" s="177"/>
      <c r="AT76" s="177"/>
      <c r="AU76" s="177"/>
      <c r="AV76" s="177"/>
      <c r="AW76" s="177"/>
      <c r="AX76" s="177"/>
      <c r="AY76" s="177"/>
      <c r="AZ76" s="177"/>
      <c r="BA76" s="177"/>
      <c r="BB76" s="177"/>
      <c r="BC76" s="177"/>
      <c r="BD76" s="177"/>
    </row>
    <row r="77" spans="1:56" outlineLevel="1" x14ac:dyDescent="0.2">
      <c r="A77" s="192">
        <v>39</v>
      </c>
      <c r="B77" s="183" t="s">
        <v>187</v>
      </c>
      <c r="C77" s="202" t="s">
        <v>188</v>
      </c>
      <c r="D77" s="185" t="s">
        <v>170</v>
      </c>
      <c r="E77" s="188">
        <v>8.24</v>
      </c>
      <c r="F77" s="191"/>
      <c r="G77" s="191">
        <f>E77*F77</f>
        <v>0</v>
      </c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7"/>
      <c r="AO77" s="177"/>
      <c r="AP77" s="177"/>
      <c r="AQ77" s="177"/>
      <c r="AR77" s="177"/>
      <c r="AS77" s="177"/>
      <c r="AT77" s="177"/>
      <c r="AU77" s="177"/>
      <c r="AV77" s="177"/>
      <c r="AW77" s="177"/>
      <c r="AX77" s="177"/>
      <c r="AY77" s="177"/>
      <c r="AZ77" s="177"/>
      <c r="BA77" s="177"/>
      <c r="BB77" s="177"/>
      <c r="BC77" s="177"/>
      <c r="BD77" s="177"/>
    </row>
    <row r="78" spans="1:56" outlineLevel="1" x14ac:dyDescent="0.2">
      <c r="A78" s="192"/>
      <c r="B78" s="183"/>
      <c r="C78" s="203" t="s">
        <v>189</v>
      </c>
      <c r="D78" s="186"/>
      <c r="E78" s="189">
        <v>8.24</v>
      </c>
      <c r="F78" s="191"/>
      <c r="G78" s="191"/>
      <c r="H78" s="177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  <c r="AF78" s="177"/>
      <c r="AG78" s="177"/>
      <c r="AH78" s="177"/>
      <c r="AI78" s="177"/>
      <c r="AJ78" s="177"/>
      <c r="AK78" s="177"/>
      <c r="AL78" s="177"/>
      <c r="AM78" s="177"/>
      <c r="AN78" s="177"/>
      <c r="AO78" s="177"/>
      <c r="AP78" s="177"/>
      <c r="AQ78" s="177"/>
      <c r="AR78" s="177"/>
      <c r="AS78" s="177"/>
      <c r="AT78" s="177"/>
      <c r="AU78" s="177"/>
      <c r="AV78" s="177"/>
      <c r="AW78" s="177"/>
      <c r="AX78" s="177"/>
      <c r="AY78" s="177"/>
      <c r="AZ78" s="177"/>
      <c r="BA78" s="177"/>
      <c r="BB78" s="177"/>
      <c r="BC78" s="177"/>
      <c r="BD78" s="177"/>
    </row>
    <row r="79" spans="1:56" outlineLevel="1" x14ac:dyDescent="0.2">
      <c r="A79" s="192">
        <v>40</v>
      </c>
      <c r="B79" s="183" t="s">
        <v>190</v>
      </c>
      <c r="C79" s="202" t="s">
        <v>191</v>
      </c>
      <c r="D79" s="185" t="s">
        <v>170</v>
      </c>
      <c r="E79" s="188">
        <v>8.24</v>
      </c>
      <c r="F79" s="191"/>
      <c r="G79" s="191">
        <f>E79*F79</f>
        <v>0</v>
      </c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  <c r="AL79" s="177"/>
      <c r="AM79" s="177"/>
      <c r="AN79" s="177"/>
      <c r="AO79" s="177"/>
      <c r="AP79" s="177"/>
      <c r="AQ79" s="177"/>
      <c r="AR79" s="177"/>
      <c r="AS79" s="177"/>
      <c r="AT79" s="177"/>
      <c r="AU79" s="177"/>
      <c r="AV79" s="177"/>
      <c r="AW79" s="177"/>
      <c r="AX79" s="177"/>
      <c r="AY79" s="177"/>
      <c r="AZ79" s="177"/>
      <c r="BA79" s="177"/>
      <c r="BB79" s="177"/>
      <c r="BC79" s="177"/>
      <c r="BD79" s="177"/>
    </row>
    <row r="80" spans="1:56" outlineLevel="1" x14ac:dyDescent="0.2">
      <c r="A80" s="192"/>
      <c r="B80" s="183"/>
      <c r="C80" s="203" t="s">
        <v>189</v>
      </c>
      <c r="D80" s="186"/>
      <c r="E80" s="189">
        <v>8.24</v>
      </c>
      <c r="F80" s="191"/>
      <c r="G80" s="191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  <c r="AF80" s="177"/>
      <c r="AG80" s="177"/>
      <c r="AH80" s="177"/>
      <c r="AI80" s="177"/>
      <c r="AJ80" s="177"/>
      <c r="AK80" s="177"/>
      <c r="AL80" s="177"/>
      <c r="AM80" s="177"/>
      <c r="AN80" s="177"/>
      <c r="AO80" s="177"/>
      <c r="AP80" s="177"/>
      <c r="AQ80" s="177"/>
      <c r="AR80" s="177"/>
      <c r="AS80" s="177"/>
      <c r="AT80" s="177"/>
      <c r="AU80" s="177"/>
      <c r="AV80" s="177"/>
      <c r="AW80" s="177"/>
      <c r="AX80" s="177"/>
      <c r="AY80" s="177"/>
      <c r="AZ80" s="177"/>
      <c r="BA80" s="177"/>
      <c r="BB80" s="177"/>
      <c r="BC80" s="177"/>
      <c r="BD80" s="177"/>
    </row>
    <row r="81" spans="1:56" outlineLevel="1" x14ac:dyDescent="0.2">
      <c r="A81" s="192">
        <v>41</v>
      </c>
      <c r="B81" s="183" t="s">
        <v>192</v>
      </c>
      <c r="C81" s="202" t="s">
        <v>193</v>
      </c>
      <c r="D81" s="185" t="s">
        <v>170</v>
      </c>
      <c r="E81" s="188">
        <v>132.87</v>
      </c>
      <c r="F81" s="191"/>
      <c r="G81" s="191">
        <f>E81*F81</f>
        <v>0</v>
      </c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  <c r="AF81" s="177"/>
      <c r="AG81" s="177"/>
      <c r="AH81" s="177"/>
      <c r="AI81" s="177"/>
      <c r="AJ81" s="177"/>
      <c r="AK81" s="177"/>
      <c r="AL81" s="177"/>
      <c r="AM81" s="177"/>
      <c r="AN81" s="177"/>
      <c r="AO81" s="177"/>
      <c r="AP81" s="177"/>
      <c r="AQ81" s="177"/>
      <c r="AR81" s="177"/>
      <c r="AS81" s="177"/>
      <c r="AT81" s="177"/>
      <c r="AU81" s="177"/>
      <c r="AV81" s="177"/>
      <c r="AW81" s="177"/>
      <c r="AX81" s="177"/>
      <c r="AY81" s="177"/>
      <c r="AZ81" s="177"/>
      <c r="BA81" s="177"/>
      <c r="BB81" s="177"/>
      <c r="BC81" s="177"/>
      <c r="BD81" s="177"/>
    </row>
    <row r="82" spans="1:56" outlineLevel="1" x14ac:dyDescent="0.2">
      <c r="A82" s="192"/>
      <c r="B82" s="183"/>
      <c r="C82" s="203" t="s">
        <v>228</v>
      </c>
      <c r="D82" s="186"/>
      <c r="E82" s="189">
        <v>132.87</v>
      </c>
      <c r="F82" s="191"/>
      <c r="G82" s="191"/>
      <c r="H82" s="177"/>
      <c r="I82" s="177"/>
      <c r="J82" s="177"/>
      <c r="K82" s="177"/>
      <c r="L82" s="177"/>
      <c r="M82" s="177"/>
      <c r="N82" s="177"/>
      <c r="O82" s="177"/>
      <c r="P82" s="177"/>
      <c r="Q82" s="177"/>
      <c r="R82" s="177"/>
      <c r="S82" s="177"/>
      <c r="T82" s="177"/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  <c r="AF82" s="177"/>
      <c r="AG82" s="177"/>
      <c r="AH82" s="177"/>
      <c r="AI82" s="177"/>
      <c r="AJ82" s="177"/>
      <c r="AK82" s="177"/>
      <c r="AL82" s="177"/>
      <c r="AM82" s="177"/>
      <c r="AN82" s="177"/>
      <c r="AO82" s="177"/>
      <c r="AP82" s="177"/>
      <c r="AQ82" s="177"/>
      <c r="AR82" s="177"/>
      <c r="AS82" s="177"/>
      <c r="AT82" s="177"/>
      <c r="AU82" s="177"/>
      <c r="AV82" s="177"/>
      <c r="AW82" s="177"/>
      <c r="AX82" s="177"/>
      <c r="AY82" s="177"/>
      <c r="AZ82" s="177"/>
      <c r="BA82" s="177"/>
      <c r="BB82" s="177"/>
      <c r="BC82" s="177"/>
      <c r="BD82" s="177"/>
    </row>
    <row r="83" spans="1:56" x14ac:dyDescent="0.2">
      <c r="A83" s="178" t="s">
        <v>82</v>
      </c>
      <c r="B83" s="184" t="s">
        <v>72</v>
      </c>
      <c r="C83" s="204" t="s">
        <v>73</v>
      </c>
      <c r="D83" s="187"/>
      <c r="E83" s="190"/>
      <c r="F83" s="251">
        <f>SUM(G84:G84)</f>
        <v>0</v>
      </c>
      <c r="G83" s="252"/>
    </row>
    <row r="84" spans="1:56" outlineLevel="1" x14ac:dyDescent="0.2">
      <c r="A84" s="192">
        <v>42</v>
      </c>
      <c r="B84" s="183" t="s">
        <v>194</v>
      </c>
      <c r="C84" s="202" t="s">
        <v>195</v>
      </c>
      <c r="D84" s="185" t="s">
        <v>85</v>
      </c>
      <c r="E84" s="188">
        <v>0.75</v>
      </c>
      <c r="F84" s="191"/>
      <c r="G84" s="191">
        <f>E84*F84</f>
        <v>0</v>
      </c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  <c r="AF84" s="177"/>
      <c r="AG84" s="177"/>
      <c r="AH84" s="177"/>
      <c r="AI84" s="177"/>
      <c r="AJ84" s="177"/>
      <c r="AK84" s="177"/>
      <c r="AL84" s="177"/>
      <c r="AM84" s="177"/>
      <c r="AN84" s="177"/>
      <c r="AO84" s="177"/>
      <c r="AP84" s="177"/>
      <c r="AQ84" s="177"/>
      <c r="AR84" s="177"/>
      <c r="AS84" s="177"/>
      <c r="AT84" s="177"/>
      <c r="AU84" s="177"/>
      <c r="AV84" s="177"/>
      <c r="AW84" s="177"/>
      <c r="AX84" s="177"/>
      <c r="AY84" s="177"/>
      <c r="AZ84" s="177"/>
      <c r="BA84" s="177"/>
      <c r="BB84" s="177"/>
      <c r="BC84" s="177"/>
      <c r="BD84" s="177"/>
    </row>
    <row r="85" spans="1:56" x14ac:dyDescent="0.2">
      <c r="A85" s="178" t="s">
        <v>82</v>
      </c>
      <c r="B85" s="184" t="s">
        <v>74</v>
      </c>
      <c r="C85" s="204" t="s">
        <v>75</v>
      </c>
      <c r="D85" s="187"/>
      <c r="E85" s="190"/>
      <c r="F85" s="251">
        <f>SUM(G86:G86)</f>
        <v>0</v>
      </c>
      <c r="G85" s="252"/>
    </row>
    <row r="86" spans="1:56" outlineLevel="1" x14ac:dyDescent="0.2">
      <c r="A86" s="192">
        <v>43</v>
      </c>
      <c r="B86" s="183" t="s">
        <v>196</v>
      </c>
      <c r="C86" s="202" t="s">
        <v>197</v>
      </c>
      <c r="D86" s="185" t="s">
        <v>132</v>
      </c>
      <c r="E86" s="188">
        <v>530.86307999999997</v>
      </c>
      <c r="F86" s="191"/>
      <c r="G86" s="191">
        <f>E86*F86</f>
        <v>0</v>
      </c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7"/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  <c r="AF86" s="177"/>
      <c r="AG86" s="177"/>
      <c r="AH86" s="177"/>
      <c r="AI86" s="177"/>
      <c r="AJ86" s="177"/>
      <c r="AK86" s="177"/>
      <c r="AL86" s="177"/>
      <c r="AM86" s="177"/>
      <c r="AN86" s="177"/>
      <c r="AO86" s="177"/>
      <c r="AP86" s="177"/>
      <c r="AQ86" s="177"/>
      <c r="AR86" s="177"/>
      <c r="AS86" s="177"/>
      <c r="AT86" s="177"/>
      <c r="AU86" s="177"/>
      <c r="AV86" s="177"/>
      <c r="AW86" s="177"/>
      <c r="AX86" s="177"/>
      <c r="AY86" s="177"/>
      <c r="AZ86" s="177"/>
      <c r="BA86" s="177"/>
      <c r="BB86" s="177"/>
      <c r="BC86" s="177"/>
      <c r="BD86" s="177"/>
    </row>
    <row r="87" spans="1:56" x14ac:dyDescent="0.2">
      <c r="A87" s="178" t="s">
        <v>82</v>
      </c>
      <c r="B87" s="184" t="s">
        <v>76</v>
      </c>
      <c r="C87" s="204" t="s">
        <v>77</v>
      </c>
      <c r="D87" s="187"/>
      <c r="E87" s="190"/>
      <c r="F87" s="251">
        <f>SUM(G88:G94)</f>
        <v>0</v>
      </c>
      <c r="G87" s="252"/>
    </row>
    <row r="88" spans="1:56" outlineLevel="1" x14ac:dyDescent="0.2">
      <c r="A88" s="192">
        <v>44</v>
      </c>
      <c r="B88" s="183" t="s">
        <v>198</v>
      </c>
      <c r="C88" s="202" t="s">
        <v>199</v>
      </c>
      <c r="D88" s="185" t="s">
        <v>132</v>
      </c>
      <c r="E88" s="188">
        <v>60.12</v>
      </c>
      <c r="F88" s="191"/>
      <c r="G88" s="191">
        <f>E88*F88</f>
        <v>0</v>
      </c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7"/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  <c r="AF88" s="177"/>
      <c r="AG88" s="177"/>
      <c r="AH88" s="177"/>
      <c r="AI88" s="177"/>
      <c r="AJ88" s="177"/>
      <c r="AK88" s="177"/>
      <c r="AL88" s="177"/>
      <c r="AM88" s="177"/>
      <c r="AN88" s="177"/>
      <c r="AO88" s="177"/>
      <c r="AP88" s="177"/>
      <c r="AQ88" s="177"/>
      <c r="AR88" s="177"/>
      <c r="AS88" s="177"/>
      <c r="AT88" s="177"/>
      <c r="AU88" s="177"/>
      <c r="AV88" s="177"/>
      <c r="AW88" s="177"/>
      <c r="AX88" s="177"/>
      <c r="AY88" s="177"/>
      <c r="AZ88" s="177"/>
      <c r="BA88" s="177"/>
      <c r="BB88" s="177"/>
      <c r="BC88" s="177"/>
      <c r="BD88" s="177"/>
    </row>
    <row r="89" spans="1:56" outlineLevel="1" x14ac:dyDescent="0.2">
      <c r="A89" s="192">
        <v>45</v>
      </c>
      <c r="B89" s="183" t="s">
        <v>200</v>
      </c>
      <c r="C89" s="202" t="s">
        <v>201</v>
      </c>
      <c r="D89" s="185" t="s">
        <v>132</v>
      </c>
      <c r="E89" s="188">
        <v>60.12</v>
      </c>
      <c r="F89" s="191"/>
      <c r="G89" s="191">
        <f>E89*F89</f>
        <v>0</v>
      </c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7"/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  <c r="AF89" s="177"/>
      <c r="AG89" s="177"/>
      <c r="AH89" s="177"/>
      <c r="AI89" s="177"/>
      <c r="AJ89" s="177"/>
      <c r="AK89" s="177"/>
      <c r="AL89" s="177"/>
      <c r="AM89" s="177"/>
      <c r="AN89" s="177"/>
      <c r="AO89" s="177"/>
      <c r="AP89" s="177"/>
      <c r="AQ89" s="177"/>
      <c r="AR89" s="177"/>
      <c r="AS89" s="177"/>
      <c r="AT89" s="177"/>
      <c r="AU89" s="177"/>
      <c r="AV89" s="177"/>
      <c r="AW89" s="177"/>
      <c r="AX89" s="177"/>
      <c r="AY89" s="177"/>
      <c r="AZ89" s="177"/>
      <c r="BA89" s="177"/>
      <c r="BB89" s="177"/>
      <c r="BC89" s="177"/>
      <c r="BD89" s="177"/>
    </row>
    <row r="90" spans="1:56" outlineLevel="1" x14ac:dyDescent="0.2">
      <c r="A90" s="192"/>
      <c r="B90" s="183"/>
      <c r="C90" s="253" t="s">
        <v>202</v>
      </c>
      <c r="D90" s="254"/>
      <c r="E90" s="255"/>
      <c r="F90" s="256"/>
      <c r="G90" s="257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  <c r="AF90" s="177"/>
      <c r="AG90" s="177"/>
      <c r="AH90" s="177"/>
      <c r="AI90" s="177"/>
      <c r="AJ90" s="177"/>
      <c r="AK90" s="177"/>
      <c r="AL90" s="177"/>
      <c r="AM90" s="177"/>
      <c r="AN90" s="177"/>
      <c r="AO90" s="177"/>
      <c r="AP90" s="177"/>
      <c r="AQ90" s="177"/>
      <c r="AR90" s="177"/>
      <c r="AS90" s="177"/>
      <c r="AT90" s="177"/>
      <c r="AU90" s="177"/>
      <c r="AV90" s="177"/>
      <c r="AW90" s="179" t="str">
        <f>C90</f>
        <v>Včetně naložení na dopravní prostředek a složení na skládku, bez poplatku za skládku.</v>
      </c>
      <c r="AX90" s="177"/>
      <c r="AY90" s="177"/>
      <c r="AZ90" s="177"/>
      <c r="BA90" s="177"/>
      <c r="BB90" s="177"/>
      <c r="BC90" s="177"/>
      <c r="BD90" s="177"/>
    </row>
    <row r="91" spans="1:56" outlineLevel="1" x14ac:dyDescent="0.2">
      <c r="A91" s="192">
        <v>46</v>
      </c>
      <c r="B91" s="183" t="s">
        <v>203</v>
      </c>
      <c r="C91" s="202" t="s">
        <v>204</v>
      </c>
      <c r="D91" s="185" t="s">
        <v>132</v>
      </c>
      <c r="E91" s="188">
        <v>180.36</v>
      </c>
      <c r="F91" s="191"/>
      <c r="G91" s="191">
        <f>E91*F91</f>
        <v>0</v>
      </c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7"/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  <c r="AF91" s="177"/>
      <c r="AG91" s="177"/>
      <c r="AH91" s="177"/>
      <c r="AI91" s="177"/>
      <c r="AJ91" s="177"/>
      <c r="AK91" s="177"/>
      <c r="AL91" s="177"/>
      <c r="AM91" s="177"/>
      <c r="AN91" s="177"/>
      <c r="AO91" s="177"/>
      <c r="AP91" s="177"/>
      <c r="AQ91" s="177"/>
      <c r="AR91" s="177"/>
      <c r="AS91" s="177"/>
      <c r="AT91" s="177"/>
      <c r="AU91" s="177"/>
      <c r="AV91" s="177"/>
      <c r="AW91" s="177"/>
      <c r="AX91" s="177"/>
      <c r="AY91" s="177"/>
      <c r="AZ91" s="177"/>
      <c r="BA91" s="177"/>
      <c r="BB91" s="177"/>
      <c r="BC91" s="177"/>
      <c r="BD91" s="177"/>
    </row>
    <row r="92" spans="1:56" outlineLevel="1" x14ac:dyDescent="0.2">
      <c r="A92" s="192"/>
      <c r="B92" s="183"/>
      <c r="C92" s="203" t="s">
        <v>205</v>
      </c>
      <c r="D92" s="186"/>
      <c r="E92" s="189">
        <v>180.36</v>
      </c>
      <c r="F92" s="191"/>
      <c r="G92" s="191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7"/>
      <c r="AH92" s="177"/>
      <c r="AI92" s="177"/>
      <c r="AJ92" s="177"/>
      <c r="AK92" s="177"/>
      <c r="AL92" s="177"/>
      <c r="AM92" s="177"/>
      <c r="AN92" s="177"/>
      <c r="AO92" s="177"/>
      <c r="AP92" s="177"/>
      <c r="AQ92" s="177"/>
      <c r="AR92" s="177"/>
      <c r="AS92" s="177"/>
      <c r="AT92" s="177"/>
      <c r="AU92" s="177"/>
      <c r="AV92" s="177"/>
      <c r="AW92" s="177"/>
      <c r="AX92" s="177"/>
      <c r="AY92" s="177"/>
      <c r="AZ92" s="177"/>
      <c r="BA92" s="177"/>
      <c r="BB92" s="177"/>
      <c r="BC92" s="177"/>
      <c r="BD92" s="177"/>
    </row>
    <row r="93" spans="1:56" outlineLevel="1" x14ac:dyDescent="0.2">
      <c r="A93" s="192">
        <v>47</v>
      </c>
      <c r="B93" s="183" t="s">
        <v>206</v>
      </c>
      <c r="C93" s="202" t="s">
        <v>207</v>
      </c>
      <c r="D93" s="185" t="s">
        <v>132</v>
      </c>
      <c r="E93" s="188">
        <v>60.12</v>
      </c>
      <c r="F93" s="191"/>
      <c r="G93" s="191">
        <f>E93*F93</f>
        <v>0</v>
      </c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V93" s="177"/>
      <c r="W93" s="177"/>
      <c r="X93" s="177"/>
      <c r="Y93" s="177"/>
      <c r="Z93" s="177"/>
      <c r="AA93" s="177"/>
      <c r="AB93" s="177"/>
      <c r="AC93" s="177"/>
      <c r="AD93" s="177"/>
      <c r="AE93" s="177"/>
      <c r="AF93" s="177"/>
      <c r="AG93" s="177"/>
      <c r="AH93" s="177"/>
      <c r="AI93" s="177"/>
      <c r="AJ93" s="177"/>
      <c r="AK93" s="177"/>
      <c r="AL93" s="177"/>
      <c r="AM93" s="177"/>
      <c r="AN93" s="177"/>
      <c r="AO93" s="177"/>
      <c r="AP93" s="177"/>
      <c r="AQ93" s="177"/>
      <c r="AR93" s="177"/>
      <c r="AS93" s="177"/>
      <c r="AT93" s="177"/>
      <c r="AU93" s="177"/>
      <c r="AV93" s="177"/>
      <c r="AW93" s="177"/>
      <c r="AX93" s="177"/>
      <c r="AY93" s="177"/>
      <c r="AZ93" s="177"/>
      <c r="BA93" s="177"/>
      <c r="BB93" s="177"/>
      <c r="BC93" s="177"/>
      <c r="BD93" s="177"/>
    </row>
    <row r="94" spans="1:56" ht="22.5" outlineLevel="1" x14ac:dyDescent="0.2">
      <c r="A94" s="192">
        <v>48</v>
      </c>
      <c r="B94" s="183" t="s">
        <v>208</v>
      </c>
      <c r="C94" s="202" t="s">
        <v>209</v>
      </c>
      <c r="D94" s="185" t="s">
        <v>132</v>
      </c>
      <c r="E94" s="188">
        <v>17.78</v>
      </c>
      <c r="F94" s="191"/>
      <c r="G94" s="191">
        <f>E94*F94</f>
        <v>0</v>
      </c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177"/>
      <c r="AD94" s="177"/>
      <c r="AE94" s="177"/>
      <c r="AF94" s="177"/>
      <c r="AG94" s="177"/>
      <c r="AH94" s="177"/>
      <c r="AI94" s="177"/>
      <c r="AJ94" s="177"/>
      <c r="AK94" s="177"/>
      <c r="AL94" s="177"/>
      <c r="AM94" s="177"/>
      <c r="AN94" s="177"/>
      <c r="AO94" s="177"/>
      <c r="AP94" s="177"/>
      <c r="AQ94" s="177"/>
      <c r="AR94" s="177"/>
      <c r="AS94" s="177"/>
      <c r="AT94" s="177"/>
      <c r="AU94" s="177"/>
      <c r="AV94" s="177"/>
      <c r="AW94" s="177"/>
      <c r="AX94" s="177"/>
      <c r="AY94" s="177"/>
      <c r="AZ94" s="177"/>
      <c r="BA94" s="177"/>
      <c r="BB94" s="177"/>
      <c r="BC94" s="177"/>
      <c r="BD94" s="177"/>
    </row>
    <row r="95" spans="1:56" x14ac:dyDescent="0.2">
      <c r="A95" s="178" t="s">
        <v>82</v>
      </c>
      <c r="B95" s="184" t="s">
        <v>79</v>
      </c>
      <c r="C95" s="204" t="s">
        <v>58</v>
      </c>
      <c r="D95" s="187"/>
      <c r="E95" s="190"/>
      <c r="F95" s="251">
        <f>SUM(G96:G99)</f>
        <v>0</v>
      </c>
      <c r="G95" s="252"/>
    </row>
    <row r="96" spans="1:56" outlineLevel="1" x14ac:dyDescent="0.2">
      <c r="A96" s="192">
        <v>49</v>
      </c>
      <c r="B96" s="183" t="s">
        <v>210</v>
      </c>
      <c r="C96" s="202" t="s">
        <v>211</v>
      </c>
      <c r="D96" s="185" t="s">
        <v>212</v>
      </c>
      <c r="E96" s="188">
        <v>1</v>
      </c>
      <c r="F96" s="191"/>
      <c r="G96" s="191">
        <f>E96*F96</f>
        <v>0</v>
      </c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7"/>
      <c r="AF96" s="177"/>
      <c r="AG96" s="177"/>
      <c r="AH96" s="177"/>
      <c r="AI96" s="177"/>
      <c r="AJ96" s="177"/>
      <c r="AK96" s="177"/>
      <c r="AL96" s="177"/>
      <c r="AM96" s="177"/>
      <c r="AN96" s="177"/>
      <c r="AO96" s="177"/>
      <c r="AP96" s="177"/>
      <c r="AQ96" s="177"/>
      <c r="AR96" s="177"/>
      <c r="AS96" s="177"/>
      <c r="AT96" s="177"/>
      <c r="AU96" s="177"/>
      <c r="AV96" s="177"/>
      <c r="AW96" s="177"/>
      <c r="AX96" s="177"/>
      <c r="AY96" s="177"/>
      <c r="AZ96" s="177"/>
      <c r="BA96" s="177"/>
      <c r="BB96" s="177"/>
      <c r="BC96" s="177"/>
      <c r="BD96" s="177"/>
    </row>
    <row r="97" spans="1:56" ht="22.5" outlineLevel="1" x14ac:dyDescent="0.2">
      <c r="A97" s="192"/>
      <c r="B97" s="183"/>
      <c r="C97" s="253" t="s">
        <v>213</v>
      </c>
      <c r="D97" s="254"/>
      <c r="E97" s="255"/>
      <c r="F97" s="256"/>
      <c r="G97" s="257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7"/>
      <c r="AE97" s="177"/>
      <c r="AF97" s="177"/>
      <c r="AG97" s="177"/>
      <c r="AH97" s="177"/>
      <c r="AI97" s="177"/>
      <c r="AJ97" s="177"/>
      <c r="AK97" s="177"/>
      <c r="AL97" s="177"/>
      <c r="AM97" s="177"/>
      <c r="AN97" s="177"/>
      <c r="AO97" s="177"/>
      <c r="AP97" s="177"/>
      <c r="AQ97" s="177"/>
      <c r="AR97" s="177"/>
      <c r="AS97" s="177"/>
      <c r="AT97" s="177"/>
      <c r="AU97" s="177"/>
      <c r="AV97" s="177"/>
      <c r="AW97" s="179" t="str">
        <f>C97</f>
        <v>Zaměření a vytýčení stávajících inženýrských sítí v místě stavby z hlediska jejich ochrany při provádění stavby.</v>
      </c>
      <c r="AX97" s="177"/>
      <c r="AY97" s="177"/>
      <c r="AZ97" s="177"/>
      <c r="BA97" s="177"/>
      <c r="BB97" s="177"/>
      <c r="BC97" s="177"/>
      <c r="BD97" s="177"/>
    </row>
    <row r="98" spans="1:56" outlineLevel="1" x14ac:dyDescent="0.2">
      <c r="A98" s="192">
        <v>50</v>
      </c>
      <c r="B98" s="183" t="s">
        <v>214</v>
      </c>
      <c r="C98" s="202" t="s">
        <v>215</v>
      </c>
      <c r="D98" s="185" t="s">
        <v>212</v>
      </c>
      <c r="E98" s="188">
        <v>1</v>
      </c>
      <c r="F98" s="191"/>
      <c r="G98" s="191">
        <f>E98*F98</f>
        <v>0</v>
      </c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  <c r="AF98" s="177"/>
      <c r="AG98" s="177"/>
      <c r="AH98" s="177"/>
      <c r="AI98" s="177"/>
      <c r="AJ98" s="177"/>
      <c r="AK98" s="177"/>
      <c r="AL98" s="177"/>
      <c r="AM98" s="177"/>
      <c r="AN98" s="177"/>
      <c r="AO98" s="177"/>
      <c r="AP98" s="177"/>
      <c r="AQ98" s="177"/>
      <c r="AR98" s="177"/>
      <c r="AS98" s="177"/>
      <c r="AT98" s="177"/>
      <c r="AU98" s="177"/>
      <c r="AV98" s="177"/>
      <c r="AW98" s="177"/>
      <c r="AX98" s="177"/>
      <c r="AY98" s="177"/>
      <c r="AZ98" s="177"/>
      <c r="BA98" s="177"/>
      <c r="BB98" s="177"/>
      <c r="BC98" s="177"/>
      <c r="BD98" s="177"/>
    </row>
    <row r="99" spans="1:56" outlineLevel="1" x14ac:dyDescent="0.2">
      <c r="A99" s="192"/>
      <c r="B99" s="183"/>
      <c r="C99" s="253" t="s">
        <v>216</v>
      </c>
      <c r="D99" s="254"/>
      <c r="E99" s="255"/>
      <c r="F99" s="256"/>
      <c r="G99" s="257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  <c r="V99" s="177"/>
      <c r="W99" s="177"/>
      <c r="X99" s="177"/>
      <c r="Y99" s="177"/>
      <c r="Z99" s="177"/>
      <c r="AA99" s="177"/>
      <c r="AB99" s="177"/>
      <c r="AC99" s="177"/>
      <c r="AD99" s="177"/>
      <c r="AE99" s="177"/>
      <c r="AF99" s="177"/>
      <c r="AG99" s="177"/>
      <c r="AH99" s="177"/>
      <c r="AI99" s="177"/>
      <c r="AJ99" s="177"/>
      <c r="AK99" s="177"/>
      <c r="AL99" s="177"/>
      <c r="AM99" s="177"/>
      <c r="AN99" s="177"/>
      <c r="AO99" s="177"/>
      <c r="AP99" s="177"/>
      <c r="AQ99" s="177"/>
      <c r="AR99" s="177"/>
      <c r="AS99" s="177"/>
      <c r="AT99" s="177"/>
      <c r="AU99" s="177"/>
      <c r="AV99" s="177"/>
      <c r="AW99" s="179" t="str">
        <f>C99</f>
        <v>Veškeré náklady spojené s vybudováním, provozem a odstraněním zařízení staveniště.</v>
      </c>
      <c r="AX99" s="177"/>
      <c r="AY99" s="177"/>
      <c r="AZ99" s="177"/>
      <c r="BA99" s="177"/>
      <c r="BB99" s="177"/>
      <c r="BC99" s="177"/>
      <c r="BD99" s="177"/>
    </row>
    <row r="100" spans="1:56" x14ac:dyDescent="0.2">
      <c r="A100" s="178" t="s">
        <v>82</v>
      </c>
      <c r="B100" s="184" t="s">
        <v>80</v>
      </c>
      <c r="C100" s="204" t="s">
        <v>59</v>
      </c>
      <c r="D100" s="187"/>
      <c r="E100" s="190"/>
      <c r="F100" s="251">
        <f>SUM(G101:G102)</f>
        <v>0</v>
      </c>
      <c r="G100" s="252"/>
    </row>
    <row r="101" spans="1:56" outlineLevel="1" x14ac:dyDescent="0.2">
      <c r="A101" s="192">
        <v>51</v>
      </c>
      <c r="B101" s="183" t="s">
        <v>217</v>
      </c>
      <c r="C101" s="202" t="s">
        <v>218</v>
      </c>
      <c r="D101" s="185" t="s">
        <v>212</v>
      </c>
      <c r="E101" s="188">
        <v>1</v>
      </c>
      <c r="F101" s="191"/>
      <c r="G101" s="191">
        <f>E101*F101</f>
        <v>0</v>
      </c>
      <c r="H101" s="177"/>
      <c r="I101" s="177"/>
      <c r="J101" s="177"/>
      <c r="K101" s="177"/>
      <c r="L101" s="177"/>
      <c r="M101" s="177"/>
      <c r="N101" s="177"/>
      <c r="O101" s="177"/>
      <c r="P101" s="177"/>
      <c r="Q101" s="177"/>
      <c r="R101" s="177"/>
      <c r="S101" s="177"/>
      <c r="T101" s="177"/>
      <c r="U101" s="177"/>
      <c r="V101" s="177"/>
      <c r="W101" s="177"/>
      <c r="X101" s="177"/>
      <c r="Y101" s="177"/>
      <c r="Z101" s="177"/>
      <c r="AA101" s="177"/>
      <c r="AB101" s="177"/>
      <c r="AC101" s="177"/>
      <c r="AD101" s="177"/>
      <c r="AE101" s="177"/>
      <c r="AF101" s="177"/>
      <c r="AG101" s="177"/>
      <c r="AH101" s="177"/>
      <c r="AI101" s="177"/>
      <c r="AJ101" s="177"/>
      <c r="AK101" s="177"/>
      <c r="AL101" s="177"/>
      <c r="AM101" s="177"/>
      <c r="AN101" s="177"/>
      <c r="AO101" s="177"/>
      <c r="AP101" s="177"/>
      <c r="AQ101" s="177"/>
      <c r="AR101" s="177"/>
      <c r="AS101" s="177"/>
      <c r="AT101" s="177"/>
      <c r="AU101" s="177"/>
      <c r="AV101" s="177"/>
      <c r="AW101" s="177"/>
      <c r="AX101" s="177"/>
      <c r="AY101" s="177"/>
      <c r="AZ101" s="177"/>
      <c r="BA101" s="177"/>
      <c r="BB101" s="177"/>
      <c r="BC101" s="177"/>
      <c r="BD101" s="177"/>
    </row>
    <row r="102" spans="1:56" ht="34.5" outlineLevel="1" thickBot="1" x14ac:dyDescent="0.25">
      <c r="A102" s="200"/>
      <c r="B102" s="201"/>
      <c r="C102" s="246" t="s">
        <v>219</v>
      </c>
      <c r="D102" s="247"/>
      <c r="E102" s="248"/>
      <c r="F102" s="249"/>
      <c r="G102" s="250"/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7"/>
      <c r="U102" s="177"/>
      <c r="V102" s="177"/>
      <c r="W102" s="177"/>
      <c r="X102" s="177"/>
      <c r="Y102" s="177"/>
      <c r="Z102" s="177"/>
      <c r="AA102" s="177"/>
      <c r="AB102" s="177"/>
      <c r="AC102" s="177"/>
      <c r="AD102" s="177"/>
      <c r="AE102" s="177"/>
      <c r="AF102" s="177"/>
      <c r="AG102" s="177"/>
      <c r="AH102" s="177"/>
      <c r="AI102" s="177"/>
      <c r="AJ102" s="177"/>
      <c r="AK102" s="177"/>
      <c r="AL102" s="177"/>
      <c r="AM102" s="177"/>
      <c r="AN102" s="177"/>
      <c r="AO102" s="177"/>
      <c r="AP102" s="177"/>
      <c r="AQ102" s="177"/>
      <c r="AR102" s="177"/>
      <c r="AS102" s="177"/>
      <c r="AT102" s="177"/>
      <c r="AU102" s="177"/>
      <c r="AV102" s="177"/>
      <c r="AW102" s="179" t="str">
        <f>C102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AX102" s="177"/>
      <c r="AY102" s="177"/>
      <c r="AZ102" s="177"/>
      <c r="BA102" s="177"/>
      <c r="BB102" s="177"/>
      <c r="BC102" s="177"/>
      <c r="BD102" s="177"/>
    </row>
    <row r="103" spans="1:56" x14ac:dyDescent="0.2">
      <c r="AG103">
        <f>SUM(AG1:AG102)</f>
        <v>0</v>
      </c>
      <c r="AH103">
        <f>SUM(AH1:AH102)</f>
        <v>0</v>
      </c>
      <c r="AJ103">
        <v>15</v>
      </c>
      <c r="AK103">
        <v>21</v>
      </c>
    </row>
    <row r="104" spans="1:56" x14ac:dyDescent="0.2">
      <c r="AJ104">
        <f>SUMIF(AI8:AI103,AJ103,G8:G103)</f>
        <v>0</v>
      </c>
      <c r="AK104">
        <f>SUMIF(AI8:AI103,AK103,G8:G103)</f>
        <v>0</v>
      </c>
    </row>
  </sheetData>
  <mergeCells count="19">
    <mergeCell ref="F85:G85"/>
    <mergeCell ref="A1:G1"/>
    <mergeCell ref="C2:G2"/>
    <mergeCell ref="C3:G3"/>
    <mergeCell ref="C4:G4"/>
    <mergeCell ref="F7:G7"/>
    <mergeCell ref="F29:G29"/>
    <mergeCell ref="C35:G35"/>
    <mergeCell ref="F38:G38"/>
    <mergeCell ref="F62:G62"/>
    <mergeCell ref="F64:G64"/>
    <mergeCell ref="F83:G83"/>
    <mergeCell ref="C102:G102"/>
    <mergeCell ref="F87:G87"/>
    <mergeCell ref="C90:G90"/>
    <mergeCell ref="F95:G95"/>
    <mergeCell ref="C97:G97"/>
    <mergeCell ref="C99:G99"/>
    <mergeCell ref="F100:G100"/>
  </mergeCells>
  <pageMargins left="0.59055118110236227" right="0.39370078740157483" top="0.59055118110236227" bottom="0.98425196850393704" header="0.19685039370078741" footer="0.51181102362204722"/>
  <pageSetup paperSize="9" scale="91" orientation="portrait" r:id="rId1"/>
  <headerFooter>
    <oddFooter>&amp;R&amp;"Arial,Obyčejné"Strana &amp;P z &amp;N&amp;L&amp;9Zpracováno programem &amp;"Arial CE,Tučné"BUILDpower S,  © RTS, a.s.</oddFooter>
  </headerFooter>
  <rowBreaks count="1" manualBreakCount="1">
    <brk id="6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Standard</cp:lastModifiedBy>
  <cp:lastPrinted>2011-05-09T15:34:47Z</cp:lastPrinted>
  <dcterms:created xsi:type="dcterms:W3CDTF">2007-08-08T05:50:21Z</dcterms:created>
  <dcterms:modified xsi:type="dcterms:W3CDTF">2015-12-14T14:11:29Z</dcterms:modified>
</cp:coreProperties>
</file>